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PER PUJAR AL PORTAL DE TRASPARENCIA/"/>
    </mc:Choice>
  </mc:AlternateContent>
  <xr:revisionPtr revIDLastSave="22" documentId="13_ncr:1_{5F60875F-06A1-4C36-9478-E1950213D647}" xr6:coauthVersionLast="47" xr6:coauthVersionMax="47" xr10:uidLastSave="{787C5F31-D0A2-4E39-B2FC-C9843FD93FE0}"/>
  <bookViews>
    <workbookView xWindow="-120" yWindow="-120" windowWidth="29040" windowHeight="15840" xr2:uid="{00000000-000D-0000-FFFF-FFFF00000000}"/>
  </bookViews>
  <sheets>
    <sheet name="1r. i 2n. trimestre 21" sheetId="24" r:id="rId1"/>
    <sheet name="3r. i 4t. trimestre 21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6" l="1"/>
  <c r="G18" i="26"/>
  <c r="H11" i="26" l="1"/>
  <c r="H41" i="26"/>
  <c r="G25" i="26"/>
  <c r="H25" i="26" s="1"/>
  <c r="G23" i="26"/>
  <c r="H22" i="26" s="1"/>
  <c r="G21" i="26"/>
  <c r="G20" i="26"/>
  <c r="H20" i="26" s="1"/>
  <c r="H18" i="26"/>
  <c r="G14" i="26"/>
  <c r="G15" i="26"/>
  <c r="H29" i="26"/>
  <c r="H24" i="26"/>
  <c r="H39" i="26"/>
  <c r="H28" i="26"/>
  <c r="G33" i="24"/>
  <c r="H33" i="24" s="1"/>
  <c r="H14" i="26" l="1"/>
  <c r="H30" i="24"/>
  <c r="G14" i="24" l="1"/>
  <c r="H12" i="24" l="1"/>
  <c r="H11" i="24" l="1"/>
  <c r="H10" i="24"/>
  <c r="H13" i="26" l="1"/>
  <c r="H10" i="26" l="1"/>
  <c r="H33" i="26" l="1"/>
  <c r="H37" i="26"/>
  <c r="H43" i="26" s="1"/>
  <c r="H48" i="26"/>
  <c r="H17" i="26"/>
  <c r="H16" i="26"/>
  <c r="H31" i="26" l="1"/>
  <c r="H35" i="26"/>
  <c r="H50" i="26" l="1"/>
  <c r="H28" i="24"/>
  <c r="H14" i="24" l="1"/>
  <c r="H16" i="24" s="1"/>
  <c r="H36" i="24" l="1"/>
  <c r="H38" i="24" s="1"/>
</calcChain>
</file>

<file path=xl/sharedStrings.xml><?xml version="1.0" encoding="utf-8"?>
<sst xmlns="http://schemas.openxmlformats.org/spreadsheetml/2006/main" count="124" uniqueCount="75">
  <si>
    <t>Relació dietes i desplaçaments  1r. I 2n. Trimestre'21 (01/01/2021 - 30/06/2021)</t>
  </si>
  <si>
    <t>Treballador</t>
  </si>
  <si>
    <t>Concepte</t>
  </si>
  <si>
    <t>Econòmica</t>
  </si>
  <si>
    <t>Estudi</t>
  </si>
  <si>
    <t>Import</t>
  </si>
  <si>
    <t>Total</t>
  </si>
  <si>
    <t xml:space="preserve">Programa </t>
  </si>
  <si>
    <t>Bach Coma, Xavier</t>
  </si>
  <si>
    <t>Relació quilometratge i tiquets desplaçaments 1r. I 2n. Trimestre'21</t>
  </si>
  <si>
    <t>21031K</t>
  </si>
  <si>
    <t xml:space="preserve">462.00 </t>
  </si>
  <si>
    <t>Càtedra Martínez, Jorge</t>
  </si>
  <si>
    <t>21006K</t>
  </si>
  <si>
    <t>IERMB</t>
  </si>
  <si>
    <t>Coll Pujol, Francesc</t>
  </si>
  <si>
    <t>Relació quilometratge i tiquets desplaçaments 1r. I 2n. Trimestre'21 i altres despeses</t>
  </si>
  <si>
    <t>21049K</t>
  </si>
  <si>
    <t>Delgado Martín, Andrea</t>
  </si>
  <si>
    <t>21005H</t>
  </si>
  <si>
    <t>TOTAL PROGRAMA 462.00</t>
  </si>
  <si>
    <t>462.01</t>
  </si>
  <si>
    <t>OHB</t>
  </si>
  <si>
    <t>TOTAL PROGRAMA 462.01</t>
  </si>
  <si>
    <t>Programa</t>
  </si>
  <si>
    <t>Curcoll Valles, Laia</t>
  </si>
  <si>
    <t>DIR01</t>
  </si>
  <si>
    <t>462.02</t>
  </si>
  <si>
    <t>P21007</t>
  </si>
  <si>
    <t>IIAB</t>
  </si>
  <si>
    <t>P21002</t>
  </si>
  <si>
    <t>Pineda Rüegg, Laia</t>
  </si>
  <si>
    <t>PIIA11</t>
  </si>
  <si>
    <t>P21016</t>
  </si>
  <si>
    <t>P21020</t>
  </si>
  <si>
    <t>TOTAL PROGRAMA 462.02</t>
  </si>
  <si>
    <t>TOTAL A PAGAR 15-07-2021</t>
  </si>
  <si>
    <t>Curcoll, Laia</t>
  </si>
  <si>
    <t>Relació quilometratge i tiquets desplaçaments 3r. I 4t. Trimestre'21</t>
  </si>
  <si>
    <t>Stinus, Elisa</t>
  </si>
  <si>
    <t>Relació dietes i desplaçaments  3r. I 4t. Trimestre'21 (01/07/2021 - 31/12/2021)</t>
  </si>
  <si>
    <t>Relació dietes, quilometratge i tiquets desplaçaments 3r. I 4t. Trimestre'21</t>
  </si>
  <si>
    <t>Delgado, Andrea</t>
  </si>
  <si>
    <t>Galletto, Vittorio</t>
  </si>
  <si>
    <t>La Rota, Maria José</t>
  </si>
  <si>
    <t>Murrià, Marta</t>
  </si>
  <si>
    <t>Nel·lo, Samuel</t>
  </si>
  <si>
    <t>Pérez, Núria</t>
  </si>
  <si>
    <t>Pineda, Laia</t>
  </si>
  <si>
    <t>Riutort, Sebastià</t>
  </si>
  <si>
    <t>Sales, Albert</t>
  </si>
  <si>
    <t>Sobrino, Cristina</t>
  </si>
  <si>
    <t>Velasco, Raúl</t>
  </si>
  <si>
    <t>Pinar, Ariadna (Sostenibilitat Urbana)</t>
  </si>
  <si>
    <t>Jordi Julvez (Sostenibilitat Urbana)</t>
  </si>
  <si>
    <t>21013H</t>
  </si>
  <si>
    <t>M4SURE</t>
  </si>
  <si>
    <t>CSU03H</t>
  </si>
  <si>
    <t>Relació altres despeses diverses</t>
  </si>
  <si>
    <t>MOB05K</t>
  </si>
  <si>
    <t>PIIAB11</t>
  </si>
  <si>
    <t>Relació dietes 3r. I 4t. Trimestre'21</t>
  </si>
  <si>
    <t>Relació quilometratge 3r. I 4t. Trimestre'21</t>
  </si>
  <si>
    <t>21082Q</t>
  </si>
  <si>
    <t>21087Q</t>
  </si>
  <si>
    <t>Solé, Gemma</t>
  </si>
  <si>
    <t>Relació tiquets desplaçaments 3r. I 4t. Trimestre'21</t>
  </si>
  <si>
    <t>19080I</t>
  </si>
  <si>
    <t>Relació dietes, quilometratge, tiquets desplaçaments i altres despeses diverses 3r. I 4t. Trimestre'21</t>
  </si>
  <si>
    <t>P21021</t>
  </si>
  <si>
    <t>TOTAL A PAGAR 30-12-2021</t>
  </si>
  <si>
    <t>DUS06J</t>
  </si>
  <si>
    <t>ERU04K</t>
  </si>
  <si>
    <t xml:space="preserve">P19002 </t>
  </si>
  <si>
    <t xml:space="preserve">20009K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</si>
</sst>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8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43" xfId="0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2" fillId="3" borderId="45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46" xfId="0" applyBorder="1"/>
    <xf numFmtId="0" fontId="0" fillId="0" borderId="8" xfId="0" applyBorder="1" applyAlignment="1">
      <alignment wrapText="1"/>
    </xf>
    <xf numFmtId="4" fontId="0" fillId="0" borderId="28" xfId="0" applyNumberFormat="1" applyBorder="1"/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2" fontId="3" fillId="0" borderId="4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0" fillId="0" borderId="51" xfId="0" applyBorder="1"/>
    <xf numFmtId="0" fontId="0" fillId="0" borderId="52" xfId="0" applyBorder="1" applyAlignment="1">
      <alignment wrapText="1"/>
    </xf>
    <xf numFmtId="0" fontId="0" fillId="0" borderId="52" xfId="0" applyBorder="1"/>
    <xf numFmtId="4" fontId="0" fillId="0" borderId="53" xfId="0" applyNumberFormat="1" applyBorder="1"/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5" fillId="4" borderId="40" xfId="0" applyFont="1" applyFill="1" applyBorder="1" applyAlignment="1">
      <alignment horizontal="right" vertical="center" wrapText="1"/>
    </xf>
    <xf numFmtId="0" fontId="5" fillId="0" borderId="41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164" fontId="5" fillId="4" borderId="37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164" fontId="3" fillId="0" borderId="36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1</xdr:row>
      <xdr:rowOff>47625</xdr:rowOff>
    </xdr:from>
    <xdr:to>
      <xdr:col>2</xdr:col>
      <xdr:colOff>328192</xdr:colOff>
      <xdr:row>4</xdr:row>
      <xdr:rowOff>104775</xdr:rowOff>
    </xdr:to>
    <xdr:pic>
      <xdr:nvPicPr>
        <xdr:cNvPr id="2" name="Imagen 2" descr="N:\LOGOS\IERMB\Logo IERMB sense nom.jpg">
          <a:extLst>
            <a:ext uri="{FF2B5EF4-FFF2-40B4-BE49-F238E27FC236}">
              <a16:creationId xmlns:a16="http://schemas.microsoft.com/office/drawing/2014/main" id="{4A956039-C3CE-43B4-987D-0CE69888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47625"/>
          <a:ext cx="8901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152400</xdr:rowOff>
    </xdr:from>
    <xdr:to>
      <xdr:col>2</xdr:col>
      <xdr:colOff>471066</xdr:colOff>
      <xdr:row>4</xdr:row>
      <xdr:rowOff>9525</xdr:rowOff>
    </xdr:to>
    <xdr:pic>
      <xdr:nvPicPr>
        <xdr:cNvPr id="2" name="Imagen 2" descr="N:\LOGOS\IERMB\Logo IERMB sense nom.jpg">
          <a:extLst>
            <a:ext uri="{FF2B5EF4-FFF2-40B4-BE49-F238E27FC236}">
              <a16:creationId xmlns:a16="http://schemas.microsoft.com/office/drawing/2014/main" id="{7B4038B7-2EA5-4E56-ACDF-8195D4F6A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2400"/>
          <a:ext cx="8901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9"/>
  <sheetViews>
    <sheetView showGridLines="0" tabSelected="1" zoomScaleNormal="100" workbookViewId="0">
      <selection activeCell="L8" sqref="L8"/>
    </sheetView>
  </sheetViews>
  <sheetFormatPr baseColWidth="10" defaultColWidth="11.42578125" defaultRowHeight="15.75" x14ac:dyDescent="0.25"/>
  <cols>
    <col min="1" max="1" width="11.42578125" style="24"/>
    <col min="2" max="2" width="2.42578125" customWidth="1"/>
    <col min="3" max="3" width="25.140625" customWidth="1"/>
    <col min="4" max="4" width="42.85546875" style="33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0</v>
      </c>
      <c r="D6" s="34"/>
      <c r="E6" s="3"/>
      <c r="F6" s="3"/>
      <c r="G6" s="3"/>
      <c r="H6" s="4">
        <v>44392</v>
      </c>
    </row>
    <row r="7" spans="1:8" ht="16.5" thickBot="1" x14ac:dyDescent="0.3"/>
    <row r="8" spans="1:8" s="9" customFormat="1" ht="22.5" customHeight="1" thickBot="1" x14ac:dyDescent="0.3">
      <c r="A8" s="26"/>
      <c r="C8" s="6" t="s">
        <v>1</v>
      </c>
      <c r="D8" s="35" t="s">
        <v>2</v>
      </c>
      <c r="E8" s="7" t="s">
        <v>3</v>
      </c>
      <c r="F8" s="7" t="s">
        <v>4</v>
      </c>
      <c r="G8" s="7" t="s">
        <v>5</v>
      </c>
      <c r="H8" s="8" t="s">
        <v>6</v>
      </c>
    </row>
    <row r="9" spans="1:8" ht="6" customHeight="1" thickBot="1" x14ac:dyDescent="0.3">
      <c r="C9" s="42"/>
      <c r="D9" s="43"/>
      <c r="E9" s="1"/>
      <c r="F9" s="1"/>
      <c r="G9" s="1"/>
      <c r="H9" s="44"/>
    </row>
    <row r="10" spans="1:8" s="11" customFormat="1" ht="38.25" customHeight="1" thickTop="1" thickBot="1" x14ac:dyDescent="0.3">
      <c r="A10" s="27" t="s">
        <v>7</v>
      </c>
      <c r="C10" s="67" t="s">
        <v>8</v>
      </c>
      <c r="D10" s="38" t="s">
        <v>9</v>
      </c>
      <c r="E10" s="68">
        <v>23120</v>
      </c>
      <c r="F10" s="19" t="s">
        <v>10</v>
      </c>
      <c r="G10" s="69">
        <v>15.2</v>
      </c>
      <c r="H10" s="18">
        <f>G10</f>
        <v>15.2</v>
      </c>
    </row>
    <row r="11" spans="1:8" s="11" customFormat="1" ht="36" customHeight="1" thickTop="1" thickBot="1" x14ac:dyDescent="0.3">
      <c r="A11" s="11" t="s">
        <v>11</v>
      </c>
      <c r="C11" s="67" t="s">
        <v>12</v>
      </c>
      <c r="D11" s="38" t="s">
        <v>9</v>
      </c>
      <c r="E11" s="68">
        <v>23120</v>
      </c>
      <c r="F11" s="19" t="s">
        <v>13</v>
      </c>
      <c r="G11" s="69">
        <v>61</v>
      </c>
      <c r="H11" s="18">
        <f>G11</f>
        <v>61</v>
      </c>
    </row>
    <row r="12" spans="1:8" s="11" customFormat="1" ht="24.75" customHeight="1" thickTop="1" x14ac:dyDescent="0.25">
      <c r="A12" s="28" t="s">
        <v>14</v>
      </c>
      <c r="C12" s="89" t="s">
        <v>15</v>
      </c>
      <c r="D12" s="87" t="s">
        <v>16</v>
      </c>
      <c r="E12" s="30">
        <v>23120</v>
      </c>
      <c r="F12" s="30" t="s">
        <v>17</v>
      </c>
      <c r="G12" s="31">
        <v>34.58</v>
      </c>
      <c r="H12" s="85">
        <f>SUM(G12:G13)</f>
        <v>44.57</v>
      </c>
    </row>
    <row r="13" spans="1:8" s="11" customFormat="1" ht="27.75" customHeight="1" thickBot="1" x14ac:dyDescent="0.3">
      <c r="A13" s="27"/>
      <c r="C13" s="90"/>
      <c r="D13" s="88"/>
      <c r="E13" s="57">
        <v>22699</v>
      </c>
      <c r="F13" s="57" t="s">
        <v>17</v>
      </c>
      <c r="G13" s="58">
        <v>9.99</v>
      </c>
      <c r="H13" s="95"/>
    </row>
    <row r="14" spans="1:8" s="11" customFormat="1" ht="33.75" customHeight="1" thickTop="1" thickBot="1" x14ac:dyDescent="0.3">
      <c r="C14" s="51" t="s">
        <v>18</v>
      </c>
      <c r="D14" s="54" t="s">
        <v>9</v>
      </c>
      <c r="E14" s="52">
        <v>23120</v>
      </c>
      <c r="F14" s="55" t="s">
        <v>19</v>
      </c>
      <c r="G14" s="56">
        <f>11.35+2.4</f>
        <v>13.75</v>
      </c>
      <c r="H14" s="53">
        <f>G14</f>
        <v>13.75</v>
      </c>
    </row>
    <row r="15" spans="1:8" s="11" customFormat="1" ht="15" customHeight="1" thickTop="1" thickBot="1" x14ac:dyDescent="0.3">
      <c r="A15" s="27"/>
      <c r="C15" s="45"/>
      <c r="D15" s="46"/>
      <c r="E15" s="47"/>
      <c r="F15" s="13"/>
      <c r="G15" s="47"/>
      <c r="H15" s="48"/>
    </row>
    <row r="16" spans="1:8" s="10" customFormat="1" ht="35.25" customHeight="1" thickBot="1" x14ac:dyDescent="0.3">
      <c r="A16" s="25"/>
      <c r="C16" s="113" t="s">
        <v>20</v>
      </c>
      <c r="D16" s="114"/>
      <c r="E16" s="114"/>
      <c r="F16" s="114"/>
      <c r="G16" s="115"/>
      <c r="H16" s="20">
        <f>SUM(H9:H15)</f>
        <v>134.52000000000001</v>
      </c>
    </row>
    <row r="18" spans="1:8" s="11" customFormat="1" ht="24.95" hidden="1" customHeight="1" x14ac:dyDescent="0.25">
      <c r="A18" s="27" t="s">
        <v>7</v>
      </c>
      <c r="C18" s="104"/>
      <c r="D18" s="40"/>
      <c r="E18" s="39"/>
      <c r="F18" s="29"/>
      <c r="G18" s="23"/>
      <c r="H18" s="105"/>
    </row>
    <row r="19" spans="1:8" s="11" customFormat="1" ht="33.75" hidden="1" customHeight="1" x14ac:dyDescent="0.25">
      <c r="A19" s="11" t="s">
        <v>21</v>
      </c>
      <c r="C19" s="91"/>
      <c r="D19" s="50"/>
      <c r="E19" s="15"/>
      <c r="F19" s="14"/>
      <c r="G19" s="17"/>
      <c r="H19" s="86"/>
    </row>
    <row r="20" spans="1:8" s="11" customFormat="1" ht="24.95" hidden="1" customHeight="1" x14ac:dyDescent="0.25">
      <c r="C20" s="91"/>
      <c r="D20" s="111"/>
      <c r="E20" s="112"/>
      <c r="F20" s="14"/>
      <c r="G20" s="17"/>
      <c r="H20" s="86"/>
    </row>
    <row r="21" spans="1:8" s="11" customFormat="1" ht="24.95" hidden="1" customHeight="1" thickBot="1" x14ac:dyDescent="0.3">
      <c r="A21" s="27" t="s">
        <v>22</v>
      </c>
      <c r="C21" s="90"/>
      <c r="D21" s="88"/>
      <c r="E21" s="110"/>
      <c r="F21" s="12"/>
      <c r="G21" s="16"/>
      <c r="H21" s="95"/>
    </row>
    <row r="22" spans="1:8" s="11" customFormat="1" ht="33" hidden="1" customHeight="1" thickTop="1" thickBot="1" x14ac:dyDescent="0.3">
      <c r="A22" s="27"/>
      <c r="C22" s="89"/>
      <c r="D22" s="87"/>
      <c r="E22" s="93"/>
      <c r="F22" s="13"/>
      <c r="G22" s="13"/>
      <c r="H22" s="85"/>
    </row>
    <row r="23" spans="1:8" s="11" customFormat="1" ht="33" hidden="1" customHeight="1" thickTop="1" thickBot="1" x14ac:dyDescent="0.3">
      <c r="A23" s="27"/>
      <c r="C23" s="90"/>
      <c r="D23" s="88"/>
      <c r="E23" s="110"/>
      <c r="F23" s="13"/>
      <c r="G23" s="61"/>
      <c r="H23" s="95"/>
    </row>
    <row r="24" spans="1:8" s="11" customFormat="1" ht="25.5" hidden="1" customHeight="1" thickTop="1" thickBot="1" x14ac:dyDescent="0.3">
      <c r="A24" s="27"/>
      <c r="C24" s="89"/>
      <c r="D24" s="87"/>
      <c r="E24" s="93"/>
      <c r="F24" s="13"/>
      <c r="G24" s="13"/>
      <c r="H24" s="85"/>
    </row>
    <row r="25" spans="1:8" s="11" customFormat="1" ht="25.5" hidden="1" customHeight="1" thickTop="1" thickBot="1" x14ac:dyDescent="0.3">
      <c r="A25" s="27"/>
      <c r="C25" s="91"/>
      <c r="D25" s="92"/>
      <c r="E25" s="94"/>
      <c r="F25" s="13"/>
      <c r="G25" s="13"/>
      <c r="H25" s="86"/>
    </row>
    <row r="26" spans="1:8" s="11" customFormat="1" ht="26.25" hidden="1" customHeight="1" thickTop="1" thickBot="1" x14ac:dyDescent="0.3">
      <c r="A26" s="27"/>
      <c r="C26" s="91"/>
      <c r="D26" s="92"/>
      <c r="E26" s="94"/>
      <c r="F26" s="13"/>
      <c r="G26" s="13"/>
      <c r="H26" s="86"/>
    </row>
    <row r="27" spans="1:8" s="11" customFormat="1" ht="23.25" hidden="1" customHeight="1" thickTop="1" thickBot="1" x14ac:dyDescent="0.25">
      <c r="A27" s="27"/>
      <c r="C27" s="91"/>
      <c r="D27" s="92"/>
      <c r="E27" s="94"/>
      <c r="F27" s="30"/>
      <c r="G27" s="66"/>
      <c r="H27" s="86"/>
    </row>
    <row r="28" spans="1:8" s="10" customFormat="1" ht="32.25" hidden="1" customHeight="1" thickBot="1" x14ac:dyDescent="0.3">
      <c r="A28" s="25"/>
      <c r="C28" s="106" t="s">
        <v>23</v>
      </c>
      <c r="D28" s="107"/>
      <c r="E28" s="107"/>
      <c r="F28" s="107"/>
      <c r="G28" s="108"/>
      <c r="H28" s="36">
        <f>SUM(H18:H27)</f>
        <v>0</v>
      </c>
    </row>
    <row r="29" spans="1:8" ht="16.5" thickBot="1" x14ac:dyDescent="0.3"/>
    <row r="30" spans="1:8" s="11" customFormat="1" ht="24.95" customHeight="1" x14ac:dyDescent="0.25">
      <c r="A30" s="27" t="s">
        <v>24</v>
      </c>
      <c r="C30" s="104" t="s">
        <v>25</v>
      </c>
      <c r="D30" s="109" t="s">
        <v>16</v>
      </c>
      <c r="E30" s="39">
        <v>22699</v>
      </c>
      <c r="F30" s="22" t="s">
        <v>26</v>
      </c>
      <c r="G30" s="22">
        <v>19.8</v>
      </c>
      <c r="H30" s="105">
        <f>SUM(G30:G32)</f>
        <v>38.75</v>
      </c>
    </row>
    <row r="31" spans="1:8" s="11" customFormat="1" ht="24.95" customHeight="1" x14ac:dyDescent="0.25">
      <c r="A31" s="11" t="s">
        <v>27</v>
      </c>
      <c r="C31" s="91"/>
      <c r="D31" s="92"/>
      <c r="E31" s="15">
        <v>22201</v>
      </c>
      <c r="F31" s="74" t="s">
        <v>28</v>
      </c>
      <c r="G31" s="74">
        <v>10.4</v>
      </c>
      <c r="H31" s="86"/>
    </row>
    <row r="32" spans="1:8" s="11" customFormat="1" ht="24.95" customHeight="1" thickBot="1" x14ac:dyDescent="0.3">
      <c r="A32" s="27" t="s">
        <v>29</v>
      </c>
      <c r="C32" s="91"/>
      <c r="D32" s="92"/>
      <c r="E32" s="15">
        <v>23120</v>
      </c>
      <c r="F32" s="14" t="s">
        <v>30</v>
      </c>
      <c r="G32" s="14">
        <v>8.5500000000000007</v>
      </c>
      <c r="H32" s="86"/>
    </row>
    <row r="33" spans="1:8" s="11" customFormat="1" ht="36.75" customHeight="1" thickTop="1" x14ac:dyDescent="0.25">
      <c r="C33" s="89" t="s">
        <v>31</v>
      </c>
      <c r="D33" s="109" t="s">
        <v>16</v>
      </c>
      <c r="E33" s="93">
        <v>23020</v>
      </c>
      <c r="F33" s="75" t="s">
        <v>32</v>
      </c>
      <c r="G33" s="76">
        <f>21.74+46.5</f>
        <v>68.239999999999995</v>
      </c>
      <c r="H33" s="85">
        <f>SUM(G33:G35)</f>
        <v>91.74</v>
      </c>
    </row>
    <row r="34" spans="1:8" s="11" customFormat="1" ht="36.75" customHeight="1" x14ac:dyDescent="0.25">
      <c r="A34" s="27"/>
      <c r="C34" s="91"/>
      <c r="D34" s="92"/>
      <c r="E34" s="94"/>
      <c r="F34" s="55" t="s">
        <v>33</v>
      </c>
      <c r="G34" s="56">
        <v>7.7</v>
      </c>
      <c r="H34" s="86"/>
    </row>
    <row r="35" spans="1:8" s="11" customFormat="1" ht="36.75" customHeight="1" thickBot="1" x14ac:dyDescent="0.3">
      <c r="A35" s="27"/>
      <c r="C35" s="91"/>
      <c r="D35" s="92"/>
      <c r="E35" s="94"/>
      <c r="F35" s="49" t="s">
        <v>34</v>
      </c>
      <c r="G35" s="32">
        <v>15.8</v>
      </c>
      <c r="H35" s="86"/>
    </row>
    <row r="36" spans="1:8" s="10" customFormat="1" ht="32.25" customHeight="1" thickBot="1" x14ac:dyDescent="0.3">
      <c r="A36" s="25"/>
      <c r="C36" s="106" t="s">
        <v>35</v>
      </c>
      <c r="D36" s="107"/>
      <c r="E36" s="107"/>
      <c r="F36" s="107"/>
      <c r="G36" s="108"/>
      <c r="H36" s="36">
        <f>SUM(H30:H35)</f>
        <v>130.49</v>
      </c>
    </row>
    <row r="37" spans="1:8" ht="7.5" customHeight="1" thickBot="1" x14ac:dyDescent="0.3"/>
    <row r="38" spans="1:8" s="21" customFormat="1" ht="26.25" x14ac:dyDescent="0.4">
      <c r="A38" s="24"/>
      <c r="C38" s="96" t="s">
        <v>36</v>
      </c>
      <c r="D38" s="97"/>
      <c r="E38" s="97"/>
      <c r="F38" s="97"/>
      <c r="G38" s="98"/>
      <c r="H38" s="102">
        <f>H16+H28+H36</f>
        <v>265.01</v>
      </c>
    </row>
    <row r="39" spans="1:8" s="21" customFormat="1" ht="15" customHeight="1" thickBot="1" x14ac:dyDescent="0.45">
      <c r="A39" s="24"/>
      <c r="C39" s="99"/>
      <c r="D39" s="100"/>
      <c r="E39" s="100"/>
      <c r="F39" s="100"/>
      <c r="G39" s="101"/>
      <c r="H39" s="103"/>
    </row>
  </sheetData>
  <mergeCells count="27">
    <mergeCell ref="D20:D21"/>
    <mergeCell ref="E20:E21"/>
    <mergeCell ref="C16:G16"/>
    <mergeCell ref="C12:C13"/>
    <mergeCell ref="D12:D13"/>
    <mergeCell ref="H12:H13"/>
    <mergeCell ref="C38:G39"/>
    <mergeCell ref="H38:H39"/>
    <mergeCell ref="C18:C21"/>
    <mergeCell ref="H18:H21"/>
    <mergeCell ref="C28:G28"/>
    <mergeCell ref="C30:C32"/>
    <mergeCell ref="H30:H32"/>
    <mergeCell ref="C36:G36"/>
    <mergeCell ref="C33:C35"/>
    <mergeCell ref="D33:D35"/>
    <mergeCell ref="E33:E35"/>
    <mergeCell ref="H33:H35"/>
    <mergeCell ref="D30:D32"/>
    <mergeCell ref="H22:H23"/>
    <mergeCell ref="E22:E23"/>
    <mergeCell ref="H24:H27"/>
    <mergeCell ref="D22:D23"/>
    <mergeCell ref="C22:C23"/>
    <mergeCell ref="C24:C27"/>
    <mergeCell ref="D24:D27"/>
    <mergeCell ref="E24:E27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51"/>
  <sheetViews>
    <sheetView showGridLines="0" zoomScaleNormal="100" workbookViewId="0">
      <selection activeCell="L10" sqref="L10"/>
    </sheetView>
  </sheetViews>
  <sheetFormatPr baseColWidth="10" defaultColWidth="11.42578125" defaultRowHeight="15.75" x14ac:dyDescent="0.25"/>
  <cols>
    <col min="1" max="1" width="11.42578125" style="24"/>
    <col min="2" max="2" width="2.42578125" customWidth="1"/>
    <col min="3" max="3" width="21.140625" customWidth="1"/>
    <col min="4" max="4" width="32" style="33" customWidth="1"/>
    <col min="5" max="7" width="13.7109375" customWidth="1"/>
    <col min="8" max="8" width="16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40</v>
      </c>
      <c r="D6" s="34"/>
      <c r="E6" s="3"/>
      <c r="F6" s="3"/>
      <c r="G6" s="3"/>
      <c r="H6" s="4">
        <v>44560</v>
      </c>
    </row>
    <row r="7" spans="1:8" ht="16.5" thickBot="1" x14ac:dyDescent="0.3"/>
    <row r="8" spans="1:8" s="9" customFormat="1" ht="22.5" customHeight="1" thickBot="1" x14ac:dyDescent="0.3">
      <c r="A8" s="26"/>
      <c r="C8" s="6" t="s">
        <v>1</v>
      </c>
      <c r="D8" s="35" t="s">
        <v>2</v>
      </c>
      <c r="E8" s="7" t="s">
        <v>3</v>
      </c>
      <c r="F8" s="7" t="s">
        <v>4</v>
      </c>
      <c r="G8" s="7" t="s">
        <v>5</v>
      </c>
      <c r="H8" s="8" t="s">
        <v>6</v>
      </c>
    </row>
    <row r="9" spans="1:8" ht="6" customHeight="1" thickBot="1" x14ac:dyDescent="0.3">
      <c r="C9" s="70"/>
      <c r="D9" s="71"/>
      <c r="E9" s="72"/>
      <c r="F9" s="72"/>
      <c r="G9" s="72"/>
      <c r="H9" s="73"/>
    </row>
    <row r="10" spans="1:8" s="11" customFormat="1" ht="33.75" customHeight="1" thickTop="1" thickBot="1" x14ac:dyDescent="0.3">
      <c r="A10" s="28"/>
      <c r="C10" s="51" t="s">
        <v>42</v>
      </c>
      <c r="D10" s="38" t="s">
        <v>66</v>
      </c>
      <c r="E10" s="52">
        <v>23120</v>
      </c>
      <c r="F10" s="55" t="s">
        <v>55</v>
      </c>
      <c r="G10" s="56">
        <v>102.6</v>
      </c>
      <c r="H10" s="53">
        <f>G10</f>
        <v>102.6</v>
      </c>
    </row>
    <row r="11" spans="1:8" s="11" customFormat="1" ht="24" customHeight="1" thickTop="1" x14ac:dyDescent="0.25">
      <c r="A11" s="27" t="s">
        <v>7</v>
      </c>
      <c r="C11" s="89" t="s">
        <v>43</v>
      </c>
      <c r="D11" s="87" t="s">
        <v>41</v>
      </c>
      <c r="E11" s="82">
        <v>23020</v>
      </c>
      <c r="F11" s="30" t="s">
        <v>72</v>
      </c>
      <c r="G11" s="31">
        <f>19+5.1+6+19</f>
        <v>49.1</v>
      </c>
      <c r="H11" s="85">
        <f>G11+G12</f>
        <v>52.800000000000004</v>
      </c>
    </row>
    <row r="12" spans="1:8" s="11" customFormat="1" ht="23.25" customHeight="1" thickBot="1" x14ac:dyDescent="0.3">
      <c r="A12" s="11" t="s">
        <v>11</v>
      </c>
      <c r="C12" s="90"/>
      <c r="D12" s="88"/>
      <c r="E12" s="80">
        <v>23120</v>
      </c>
      <c r="F12" s="41" t="s">
        <v>72</v>
      </c>
      <c r="G12" s="37">
        <v>3.7</v>
      </c>
      <c r="H12" s="95"/>
    </row>
    <row r="13" spans="1:8" s="11" customFormat="1" ht="37.5" customHeight="1" thickTop="1" thickBot="1" x14ac:dyDescent="0.3">
      <c r="A13" s="28" t="s">
        <v>14</v>
      </c>
      <c r="C13" s="65" t="s">
        <v>44</v>
      </c>
      <c r="D13" s="38" t="s">
        <v>41</v>
      </c>
      <c r="E13" s="64">
        <v>23020</v>
      </c>
      <c r="F13" s="30" t="s">
        <v>56</v>
      </c>
      <c r="G13" s="31">
        <v>38</v>
      </c>
      <c r="H13" s="62">
        <f>SUM(G13:G13)</f>
        <v>38</v>
      </c>
    </row>
    <row r="14" spans="1:8" s="11" customFormat="1" ht="33.75" customHeight="1" thickTop="1" x14ac:dyDescent="0.25">
      <c r="C14" s="89" t="s">
        <v>45</v>
      </c>
      <c r="D14" s="87" t="s">
        <v>41</v>
      </c>
      <c r="E14" s="82">
        <v>23020</v>
      </c>
      <c r="F14" s="30" t="s">
        <v>57</v>
      </c>
      <c r="G14" s="31">
        <f>4.15+11.5</f>
        <v>15.65</v>
      </c>
      <c r="H14" s="85">
        <f>G14+G15</f>
        <v>93.160000000000011</v>
      </c>
    </row>
    <row r="15" spans="1:8" s="11" customFormat="1" ht="33.75" customHeight="1" thickBot="1" x14ac:dyDescent="0.3">
      <c r="C15" s="90"/>
      <c r="D15" s="88"/>
      <c r="E15" s="80">
        <v>23120</v>
      </c>
      <c r="F15" s="41" t="s">
        <v>57</v>
      </c>
      <c r="G15" s="37">
        <f>54.7+22.81</f>
        <v>77.510000000000005</v>
      </c>
      <c r="H15" s="95"/>
    </row>
    <row r="16" spans="1:8" s="11" customFormat="1" ht="35.25" customHeight="1" thickTop="1" thickBot="1" x14ac:dyDescent="0.3">
      <c r="A16" s="27"/>
      <c r="C16" s="63" t="s">
        <v>46</v>
      </c>
      <c r="D16" s="38" t="s">
        <v>58</v>
      </c>
      <c r="E16" s="77">
        <v>22699</v>
      </c>
      <c r="F16" s="30" t="s">
        <v>59</v>
      </c>
      <c r="G16" s="31">
        <v>9.23</v>
      </c>
      <c r="H16" s="62">
        <f>SUM(G16:G16)</f>
        <v>9.23</v>
      </c>
    </row>
    <row r="17" spans="1:8" s="11" customFormat="1" ht="37.5" customHeight="1" thickTop="1" thickBot="1" x14ac:dyDescent="0.3">
      <c r="A17" s="27"/>
      <c r="C17" s="59" t="s">
        <v>47</v>
      </c>
      <c r="D17" s="38" t="s">
        <v>66</v>
      </c>
      <c r="E17" s="60">
        <v>23120</v>
      </c>
      <c r="F17" s="30" t="s">
        <v>59</v>
      </c>
      <c r="G17" s="81">
        <v>9.1999999999999993</v>
      </c>
      <c r="H17" s="18">
        <f>G17</f>
        <v>9.1999999999999993</v>
      </c>
    </row>
    <row r="18" spans="1:8" s="11" customFormat="1" ht="33.75" customHeight="1" thickTop="1" x14ac:dyDescent="0.25">
      <c r="C18" s="89" t="s">
        <v>49</v>
      </c>
      <c r="D18" s="87" t="s">
        <v>41</v>
      </c>
      <c r="E18" s="82">
        <v>23020</v>
      </c>
      <c r="F18" s="30" t="s">
        <v>63</v>
      </c>
      <c r="G18" s="76">
        <f>19+38+16.5+7.2+11+9.5</f>
        <v>101.2</v>
      </c>
      <c r="H18" s="85">
        <f>G18+G19</f>
        <v>111.4</v>
      </c>
    </row>
    <row r="19" spans="1:8" s="11" customFormat="1" ht="33.75" customHeight="1" thickBot="1" x14ac:dyDescent="0.3">
      <c r="C19" s="90"/>
      <c r="D19" s="88"/>
      <c r="E19" s="80">
        <v>23120</v>
      </c>
      <c r="F19" s="41" t="s">
        <v>63</v>
      </c>
      <c r="G19" s="84">
        <v>10.199999999999999</v>
      </c>
      <c r="H19" s="95"/>
    </row>
    <row r="20" spans="1:8" s="11" customFormat="1" ht="33.75" customHeight="1" thickTop="1" x14ac:dyDescent="0.25">
      <c r="C20" s="89" t="s">
        <v>50</v>
      </c>
      <c r="D20" s="87" t="s">
        <v>41</v>
      </c>
      <c r="E20" s="82">
        <v>23020</v>
      </c>
      <c r="F20" s="30" t="s">
        <v>64</v>
      </c>
      <c r="G20" s="31">
        <f>9.8+17+3.4</f>
        <v>30.2</v>
      </c>
      <c r="H20" s="85">
        <f>G20+G21</f>
        <v>90.11</v>
      </c>
    </row>
    <row r="21" spans="1:8" s="11" customFormat="1" ht="33.75" customHeight="1" thickBot="1" x14ac:dyDescent="0.3">
      <c r="C21" s="90"/>
      <c r="D21" s="88"/>
      <c r="E21" s="80">
        <v>23120</v>
      </c>
      <c r="F21" s="41" t="s">
        <v>64</v>
      </c>
      <c r="G21" s="37">
        <f>5.9+13.56+40.45</f>
        <v>59.910000000000004</v>
      </c>
      <c r="H21" s="95"/>
    </row>
    <row r="22" spans="1:8" s="11" customFormat="1" ht="33.75" customHeight="1" thickTop="1" x14ac:dyDescent="0.25">
      <c r="C22" s="89" t="s">
        <v>51</v>
      </c>
      <c r="D22" s="87" t="s">
        <v>41</v>
      </c>
      <c r="E22" s="82">
        <v>23020</v>
      </c>
      <c r="F22" s="30" t="s">
        <v>57</v>
      </c>
      <c r="G22" s="31">
        <v>11.5</v>
      </c>
      <c r="H22" s="85">
        <f>G22+G23</f>
        <v>73.2</v>
      </c>
    </row>
    <row r="23" spans="1:8" s="11" customFormat="1" ht="33.75" customHeight="1" thickBot="1" x14ac:dyDescent="0.3">
      <c r="C23" s="90"/>
      <c r="D23" s="88"/>
      <c r="E23" s="80">
        <v>23120</v>
      </c>
      <c r="F23" s="41" t="s">
        <v>57</v>
      </c>
      <c r="G23" s="37">
        <f>25+36.7</f>
        <v>61.7</v>
      </c>
      <c r="H23" s="95"/>
    </row>
    <row r="24" spans="1:8" s="11" customFormat="1" ht="37.5" customHeight="1" thickTop="1" thickBot="1" x14ac:dyDescent="0.3">
      <c r="A24" s="27"/>
      <c r="C24" s="59" t="s">
        <v>65</v>
      </c>
      <c r="D24" s="38" t="s">
        <v>62</v>
      </c>
      <c r="E24" s="60">
        <v>23120</v>
      </c>
      <c r="F24" s="19" t="s">
        <v>74</v>
      </c>
      <c r="G24" s="19">
        <v>23.18</v>
      </c>
      <c r="H24" s="18">
        <f>G24</f>
        <v>23.18</v>
      </c>
    </row>
    <row r="25" spans="1:8" s="11" customFormat="1" ht="33.75" customHeight="1" thickTop="1" x14ac:dyDescent="0.25">
      <c r="C25" s="89" t="s">
        <v>52</v>
      </c>
      <c r="D25" s="87" t="s">
        <v>68</v>
      </c>
      <c r="E25" s="82">
        <v>23120</v>
      </c>
      <c r="F25" s="75" t="s">
        <v>67</v>
      </c>
      <c r="G25" s="76">
        <f>15.2+2.65+2.65</f>
        <v>20.499999999999996</v>
      </c>
      <c r="H25" s="85">
        <f>SUM(G25:G27)</f>
        <v>47.45</v>
      </c>
    </row>
    <row r="26" spans="1:8" s="11" customFormat="1" ht="33.75" customHeight="1" x14ac:dyDescent="0.25">
      <c r="C26" s="91"/>
      <c r="D26" s="92"/>
      <c r="E26" s="83">
        <v>23020</v>
      </c>
      <c r="F26" s="55" t="s">
        <v>67</v>
      </c>
      <c r="G26" s="56">
        <v>19</v>
      </c>
      <c r="H26" s="86"/>
    </row>
    <row r="27" spans="1:8" s="11" customFormat="1" ht="33.75" customHeight="1" thickBot="1" x14ac:dyDescent="0.3">
      <c r="C27" s="90"/>
      <c r="D27" s="88"/>
      <c r="E27" s="80">
        <v>22699</v>
      </c>
      <c r="F27" s="41" t="s">
        <v>67</v>
      </c>
      <c r="G27" s="37">
        <v>7.95</v>
      </c>
      <c r="H27" s="95"/>
    </row>
    <row r="28" spans="1:8" s="11" customFormat="1" ht="48" customHeight="1" thickTop="1" thickBot="1" x14ac:dyDescent="0.3">
      <c r="A28" s="27"/>
      <c r="C28" s="59" t="s">
        <v>53</v>
      </c>
      <c r="D28" s="38" t="s">
        <v>41</v>
      </c>
      <c r="E28" s="60">
        <v>23120</v>
      </c>
      <c r="F28" s="19" t="s">
        <v>71</v>
      </c>
      <c r="G28" s="81">
        <v>9.1999999999999993</v>
      </c>
      <c r="H28" s="18">
        <f t="shared" ref="H28:H29" si="0">G28</f>
        <v>9.1999999999999993</v>
      </c>
    </row>
    <row r="29" spans="1:8" s="11" customFormat="1" ht="37.5" customHeight="1" thickTop="1" thickBot="1" x14ac:dyDescent="0.3">
      <c r="A29" s="27"/>
      <c r="C29" s="59" t="s">
        <v>54</v>
      </c>
      <c r="D29" s="38" t="s">
        <v>41</v>
      </c>
      <c r="E29" s="60">
        <v>23120</v>
      </c>
      <c r="F29" s="19" t="s">
        <v>71</v>
      </c>
      <c r="G29" s="19">
        <v>22.75</v>
      </c>
      <c r="H29" s="18">
        <f t="shared" si="0"/>
        <v>22.75</v>
      </c>
    </row>
    <row r="30" spans="1:8" s="11" customFormat="1" ht="15" customHeight="1" thickTop="1" thickBot="1" x14ac:dyDescent="0.3">
      <c r="A30" s="27"/>
      <c r="C30" s="45"/>
      <c r="D30" s="46"/>
      <c r="E30" s="47"/>
      <c r="F30" s="13"/>
      <c r="G30" s="47"/>
      <c r="H30" s="48"/>
    </row>
    <row r="31" spans="1:8" s="10" customFormat="1" ht="35.25" customHeight="1" thickBot="1" x14ac:dyDescent="0.3">
      <c r="A31" s="25"/>
      <c r="C31" s="113" t="s">
        <v>20</v>
      </c>
      <c r="D31" s="114"/>
      <c r="E31" s="114"/>
      <c r="F31" s="114"/>
      <c r="G31" s="115"/>
      <c r="H31" s="20">
        <f>SUM(H9:H30)</f>
        <v>682.28000000000009</v>
      </c>
    </row>
    <row r="32" spans="1:8" ht="16.5" thickBot="1" x14ac:dyDescent="0.3"/>
    <row r="33" spans="1:8" s="11" customFormat="1" ht="24.95" customHeight="1" x14ac:dyDescent="0.25">
      <c r="A33" s="27" t="s">
        <v>7</v>
      </c>
      <c r="C33" s="104"/>
      <c r="D33" s="109"/>
      <c r="E33" s="117"/>
      <c r="F33" s="117"/>
      <c r="G33" s="119"/>
      <c r="H33" s="105">
        <f>SUM(G33:G34)</f>
        <v>0</v>
      </c>
    </row>
    <row r="34" spans="1:8" s="11" customFormat="1" ht="33.75" customHeight="1" thickBot="1" x14ac:dyDescent="0.3">
      <c r="A34" s="11" t="s">
        <v>21</v>
      </c>
      <c r="C34" s="122"/>
      <c r="D34" s="116"/>
      <c r="E34" s="118"/>
      <c r="F34" s="118"/>
      <c r="G34" s="120"/>
      <c r="H34" s="121"/>
    </row>
    <row r="35" spans="1:8" s="10" customFormat="1" ht="32.25" customHeight="1" thickBot="1" x14ac:dyDescent="0.3">
      <c r="A35" s="9" t="s">
        <v>22</v>
      </c>
      <c r="C35" s="106" t="s">
        <v>23</v>
      </c>
      <c r="D35" s="107"/>
      <c r="E35" s="107"/>
      <c r="F35" s="107"/>
      <c r="G35" s="108"/>
      <c r="H35" s="36">
        <f>SUM(H33:H34)</f>
        <v>0</v>
      </c>
    </row>
    <row r="36" spans="1:8" ht="16.5" thickBot="1" x14ac:dyDescent="0.3"/>
    <row r="37" spans="1:8" s="11" customFormat="1" ht="33" customHeight="1" thickTop="1" x14ac:dyDescent="0.25">
      <c r="A37" s="27" t="s">
        <v>7</v>
      </c>
      <c r="C37" s="89" t="s">
        <v>37</v>
      </c>
      <c r="D37" s="109" t="s">
        <v>62</v>
      </c>
      <c r="E37" s="93">
        <v>23120</v>
      </c>
      <c r="F37" s="93" t="s">
        <v>73</v>
      </c>
      <c r="G37" s="93">
        <v>15.18</v>
      </c>
      <c r="H37" s="85">
        <f>G37+G38</f>
        <v>15.18</v>
      </c>
    </row>
    <row r="38" spans="1:8" s="11" customFormat="1" ht="33" customHeight="1" thickBot="1" x14ac:dyDescent="0.3">
      <c r="A38" s="11" t="s">
        <v>27</v>
      </c>
      <c r="C38" s="90"/>
      <c r="D38" s="116"/>
      <c r="E38" s="110"/>
      <c r="F38" s="118"/>
      <c r="G38" s="118"/>
      <c r="H38" s="95"/>
    </row>
    <row r="39" spans="1:8" s="11" customFormat="1" ht="33" customHeight="1" thickTop="1" x14ac:dyDescent="0.25">
      <c r="A39" s="27" t="s">
        <v>29</v>
      </c>
      <c r="C39" s="89" t="s">
        <v>48</v>
      </c>
      <c r="D39" s="109" t="s">
        <v>61</v>
      </c>
      <c r="E39" s="93">
        <v>23010</v>
      </c>
      <c r="F39" s="82" t="s">
        <v>34</v>
      </c>
      <c r="G39" s="76">
        <v>45.3</v>
      </c>
      <c r="H39" s="85">
        <f>G39+G40</f>
        <v>93.6</v>
      </c>
    </row>
    <row r="40" spans="1:8" s="11" customFormat="1" ht="33" customHeight="1" thickBot="1" x14ac:dyDescent="0.3">
      <c r="C40" s="90"/>
      <c r="D40" s="116"/>
      <c r="E40" s="110"/>
      <c r="F40" s="78" t="s">
        <v>60</v>
      </c>
      <c r="G40" s="79">
        <v>48.3</v>
      </c>
      <c r="H40" s="95"/>
    </row>
    <row r="41" spans="1:8" s="11" customFormat="1" ht="33" customHeight="1" thickTop="1" x14ac:dyDescent="0.25">
      <c r="C41" s="89" t="s">
        <v>39</v>
      </c>
      <c r="D41" s="109" t="s">
        <v>38</v>
      </c>
      <c r="E41" s="82">
        <v>23020</v>
      </c>
      <c r="F41" s="82" t="s">
        <v>34</v>
      </c>
      <c r="G41" s="76">
        <v>13</v>
      </c>
      <c r="H41" s="85">
        <f>G41+G42</f>
        <v>24.35</v>
      </c>
    </row>
    <row r="42" spans="1:8" s="10" customFormat="1" ht="32.25" customHeight="1" thickBot="1" x14ac:dyDescent="0.3">
      <c r="A42" s="26"/>
      <c r="C42" s="90"/>
      <c r="D42" s="116"/>
      <c r="E42" s="78">
        <v>23120</v>
      </c>
      <c r="F42" s="78" t="s">
        <v>69</v>
      </c>
      <c r="G42" s="79">
        <v>11.35</v>
      </c>
      <c r="H42" s="95"/>
    </row>
    <row r="43" spans="1:8" s="10" customFormat="1" ht="32.25" customHeight="1" thickTop="1" thickBot="1" x14ac:dyDescent="0.3">
      <c r="A43" s="9"/>
      <c r="C43" s="106" t="s">
        <v>35</v>
      </c>
      <c r="D43" s="107"/>
      <c r="E43" s="107"/>
      <c r="F43" s="107"/>
      <c r="G43" s="108"/>
      <c r="H43" s="36">
        <f>SUM(H37:H42)</f>
        <v>133.13</v>
      </c>
    </row>
    <row r="44" spans="1:8" s="11" customFormat="1" ht="24.95" hidden="1" customHeight="1" x14ac:dyDescent="0.25">
      <c r="A44" s="27" t="s">
        <v>24</v>
      </c>
      <c r="C44" s="104"/>
      <c r="D44" s="109"/>
      <c r="E44" s="39"/>
      <c r="F44" s="22"/>
      <c r="G44" s="22"/>
      <c r="H44" s="105"/>
    </row>
    <row r="45" spans="1:8" s="11" customFormat="1" ht="24.95" hidden="1" customHeight="1" thickBot="1" x14ac:dyDescent="0.3">
      <c r="A45" s="11" t="s">
        <v>27</v>
      </c>
      <c r="C45" s="91"/>
      <c r="D45" s="92"/>
      <c r="E45" s="15"/>
      <c r="F45" s="14"/>
      <c r="G45" s="14"/>
      <c r="H45" s="86"/>
    </row>
    <row r="46" spans="1:8" s="11" customFormat="1" ht="36.75" hidden="1" customHeight="1" thickTop="1" x14ac:dyDescent="0.25">
      <c r="A46" s="27" t="s">
        <v>29</v>
      </c>
      <c r="C46" s="89"/>
      <c r="D46" s="87"/>
      <c r="E46" s="93"/>
      <c r="F46" s="30"/>
      <c r="G46" s="31"/>
      <c r="H46" s="85"/>
    </row>
    <row r="47" spans="1:8" s="11" customFormat="1" ht="36.75" hidden="1" customHeight="1" thickBot="1" x14ac:dyDescent="0.3">
      <c r="A47" s="27"/>
      <c r="C47" s="91"/>
      <c r="D47" s="92"/>
      <c r="E47" s="94"/>
      <c r="F47" s="49"/>
      <c r="G47" s="32"/>
      <c r="H47" s="86"/>
    </row>
    <row r="48" spans="1:8" s="10" customFormat="1" ht="32.25" hidden="1" customHeight="1" thickBot="1" x14ac:dyDescent="0.3">
      <c r="A48" s="25"/>
      <c r="C48" s="106" t="s">
        <v>35</v>
      </c>
      <c r="D48" s="107"/>
      <c r="E48" s="107"/>
      <c r="F48" s="107"/>
      <c r="G48" s="108"/>
      <c r="H48" s="36">
        <f>SUM(H44:H47)</f>
        <v>0</v>
      </c>
    </row>
    <row r="49" spans="1:8" ht="7.5" customHeight="1" thickBot="1" x14ac:dyDescent="0.3"/>
    <row r="50" spans="1:8" s="21" customFormat="1" ht="26.25" x14ac:dyDescent="0.4">
      <c r="A50" s="24"/>
      <c r="C50" s="96" t="s">
        <v>70</v>
      </c>
      <c r="D50" s="97"/>
      <c r="E50" s="97"/>
      <c r="F50" s="97"/>
      <c r="G50" s="98"/>
      <c r="H50" s="102">
        <f>H31+H35+H43</f>
        <v>815.41000000000008</v>
      </c>
    </row>
    <row r="51" spans="1:8" s="21" customFormat="1" ht="15" customHeight="1" thickBot="1" x14ac:dyDescent="0.45">
      <c r="A51" s="24"/>
      <c r="C51" s="99"/>
      <c r="D51" s="100"/>
      <c r="E51" s="100"/>
      <c r="F51" s="100"/>
      <c r="G51" s="101"/>
      <c r="H51" s="103"/>
    </row>
  </sheetData>
  <mergeCells count="50">
    <mergeCell ref="C43:G43"/>
    <mergeCell ref="E39:E40"/>
    <mergeCell ref="H39:H40"/>
    <mergeCell ref="H14:H15"/>
    <mergeCell ref="H18:H19"/>
    <mergeCell ref="H20:H21"/>
    <mergeCell ref="H22:H23"/>
    <mergeCell ref="H25:H27"/>
    <mergeCell ref="C31:G31"/>
    <mergeCell ref="C18:C19"/>
    <mergeCell ref="D18:D19"/>
    <mergeCell ref="C20:C21"/>
    <mergeCell ref="D20:D21"/>
    <mergeCell ref="C22:C23"/>
    <mergeCell ref="D22:D23"/>
    <mergeCell ref="C25:C27"/>
    <mergeCell ref="C11:C12"/>
    <mergeCell ref="D11:D12"/>
    <mergeCell ref="H11:H12"/>
    <mergeCell ref="C14:C15"/>
    <mergeCell ref="D14:D15"/>
    <mergeCell ref="D25:D27"/>
    <mergeCell ref="C48:G48"/>
    <mergeCell ref="C50:G51"/>
    <mergeCell ref="H50:H51"/>
    <mergeCell ref="C37:C38"/>
    <mergeCell ref="D37:D38"/>
    <mergeCell ref="E37:E38"/>
    <mergeCell ref="C44:C45"/>
    <mergeCell ref="D44:D45"/>
    <mergeCell ref="H44:H45"/>
    <mergeCell ref="C46:C47"/>
    <mergeCell ref="D46:D47"/>
    <mergeCell ref="E46:E47"/>
    <mergeCell ref="H46:H47"/>
    <mergeCell ref="H37:H38"/>
    <mergeCell ref="C41:C42"/>
    <mergeCell ref="D41:D42"/>
    <mergeCell ref="F33:F34"/>
    <mergeCell ref="G33:G34"/>
    <mergeCell ref="H33:H34"/>
    <mergeCell ref="C33:C34"/>
    <mergeCell ref="D33:D34"/>
    <mergeCell ref="F37:F38"/>
    <mergeCell ref="G37:G38"/>
    <mergeCell ref="E33:E34"/>
    <mergeCell ref="C35:G35"/>
    <mergeCell ref="H41:H42"/>
    <mergeCell ref="C39:C40"/>
    <mergeCell ref="D39:D40"/>
  </mergeCells>
  <pageMargins left="0.7" right="0.7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3D31EA-06FC-48D4-BD45-F8C17C4D0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85F67-761F-4310-8787-A16290D60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519D9-EC54-431E-9D7A-70EF4C83B1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1r. i 2n. trimestre 21</vt:lpstr>
      <vt:lpstr>3r. i 4t. trimestre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Romero Valle</dc:creator>
  <cp:keywords/>
  <dc:description/>
  <cp:lastModifiedBy>Institut d'Estudis Metropolitans de Barcelona</cp:lastModifiedBy>
  <cp:revision/>
  <dcterms:created xsi:type="dcterms:W3CDTF">2015-07-06T06:20:07Z</dcterms:created>
  <dcterms:modified xsi:type="dcterms:W3CDTF">2022-02-16T10:09:34Z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