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PER PUJAR AL PORTAL DE TRASPARENCIA/Pressupost 2022/"/>
    </mc:Choice>
  </mc:AlternateContent>
  <xr:revisionPtr revIDLastSave="2" documentId="11_4D1B6725029D007C9B4D271EEC91ED744F212534" xr6:coauthVersionLast="47" xr6:coauthVersionMax="47" xr10:uidLastSave="{6AFDDEE5-FB5B-4212-8177-EE7F4D1D1842}"/>
  <bookViews>
    <workbookView xWindow="-120" yWindow="-120" windowWidth="29040" windowHeight="15840" tabRatio="813" xr2:uid="{00000000-000D-0000-FFFF-FFFF00000000}"/>
  </bookViews>
  <sheets>
    <sheet name="RLlT 2022 (PressInicial)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3" l="1"/>
  <c r="G113" i="13"/>
  <c r="H112" i="13"/>
  <c r="G112" i="13"/>
  <c r="I112" i="13" l="1"/>
  <c r="H114" i="13"/>
  <c r="G114" i="13"/>
  <c r="I73" i="13"/>
  <c r="I77" i="13"/>
  <c r="I84" i="13"/>
  <c r="I85" i="13"/>
  <c r="I86" i="13"/>
  <c r="I94" i="13"/>
  <c r="I49" i="13"/>
  <c r="A17" i="13"/>
  <c r="A18" i="13" s="1"/>
  <c r="A19" i="13" s="1"/>
  <c r="A22" i="13" s="1"/>
  <c r="A27" i="13" s="1"/>
  <c r="A28" i="13" s="1"/>
  <c r="A29" i="13" s="1"/>
  <c r="A30" i="13" s="1"/>
  <c r="A33" i="13" s="1"/>
  <c r="A34" i="13" s="1"/>
  <c r="A35" i="13" s="1"/>
  <c r="A38" i="13" s="1"/>
  <c r="A39" i="13" s="1"/>
  <c r="A42" i="13" s="1"/>
  <c r="A43" i="13" s="1"/>
  <c r="A44" i="13" s="1"/>
  <c r="A47" i="13" s="1"/>
  <c r="A48" i="13" s="1"/>
  <c r="A49" i="13" s="1"/>
  <c r="A50" i="13" s="1"/>
  <c r="A51" i="13" s="1"/>
  <c r="A54" i="13" s="1"/>
  <c r="A55" i="13" s="1"/>
  <c r="A58" i="13" s="1"/>
  <c r="A59" i="13" s="1"/>
  <c r="A62" i="13" s="1"/>
  <c r="A63" i="13" s="1"/>
  <c r="A64" i="13" s="1"/>
  <c r="A67" i="13" s="1"/>
  <c r="A68" i="13" s="1"/>
  <c r="A69" i="13" s="1"/>
  <c r="A72" i="13" s="1"/>
  <c r="A73" i="13" s="1"/>
  <c r="A76" i="13" s="1"/>
  <c r="A77" i="13" s="1"/>
  <c r="A80" i="13" s="1"/>
  <c r="A81" i="13" s="1"/>
  <c r="A82" i="13" s="1"/>
  <c r="A83" i="13" s="1"/>
  <c r="A84" i="13" s="1"/>
  <c r="A85" i="13" s="1"/>
  <c r="A86" i="13" s="1"/>
  <c r="A89" i="13" s="1"/>
  <c r="A90" i="13" s="1"/>
  <c r="A91" i="13" s="1"/>
  <c r="A92" i="13" s="1"/>
  <c r="A93" i="13" s="1"/>
  <c r="A94" i="13" s="1"/>
  <c r="A97" i="13" s="1"/>
  <c r="A98" i="13" s="1"/>
  <c r="A99" i="13" s="1"/>
  <c r="A100" i="13" s="1"/>
  <c r="A101" i="13" s="1"/>
  <c r="N16" i="13"/>
  <c r="N17" i="13"/>
  <c r="N18" i="13"/>
  <c r="N27" i="13"/>
  <c r="N42" i="13"/>
  <c r="N58" i="13"/>
  <c r="H104" i="13"/>
  <c r="H106" i="13" s="1"/>
  <c r="I101" i="13"/>
  <c r="I100" i="13"/>
  <c r="I99" i="13"/>
  <c r="I98" i="13"/>
  <c r="I97" i="13"/>
  <c r="I93" i="13"/>
  <c r="I92" i="13"/>
  <c r="I91" i="13"/>
  <c r="I90" i="13"/>
  <c r="I89" i="13"/>
  <c r="I83" i="13"/>
  <c r="I82" i="13"/>
  <c r="I81" i="13"/>
  <c r="I80" i="13"/>
  <c r="I76" i="13"/>
  <c r="I72" i="13"/>
  <c r="I69" i="13"/>
  <c r="I68" i="13"/>
  <c r="I67" i="13"/>
  <c r="I64" i="13"/>
  <c r="I63" i="13"/>
  <c r="I62" i="13"/>
  <c r="I59" i="13"/>
  <c r="I58" i="13"/>
  <c r="I55" i="13"/>
  <c r="I54" i="13"/>
  <c r="I51" i="13"/>
  <c r="I50" i="13"/>
  <c r="I48" i="13"/>
  <c r="I47" i="13"/>
  <c r="I44" i="13"/>
  <c r="I43" i="13"/>
  <c r="I42" i="13"/>
  <c r="I39" i="13"/>
  <c r="I38" i="13"/>
  <c r="I35" i="13"/>
  <c r="I34" i="13"/>
  <c r="I33" i="13"/>
  <c r="I30" i="13"/>
  <c r="I29" i="13"/>
  <c r="I28" i="13"/>
  <c r="I27" i="13"/>
  <c r="I22" i="13"/>
  <c r="I17" i="13"/>
  <c r="I18" i="13"/>
  <c r="I19" i="13"/>
  <c r="I16" i="13"/>
  <c r="G104" i="13"/>
  <c r="I114" i="13" l="1"/>
  <c r="I113" i="13"/>
  <c r="I117" i="13" s="1"/>
  <c r="I104" i="13"/>
  <c r="I106" i="13" s="1"/>
  <c r="J105" i="13" l="1"/>
  <c r="G105" i="13"/>
  <c r="G106" i="13" s="1"/>
</calcChain>
</file>

<file path=xl/sharedStrings.xml><?xml version="1.0" encoding="utf-8"?>
<sst xmlns="http://schemas.openxmlformats.org/spreadsheetml/2006/main" count="198" uniqueCount="128">
  <si>
    <t>Gerent</t>
  </si>
  <si>
    <t>Institut d'Estudis Regionals i Metropolitans de Barcelona</t>
  </si>
  <si>
    <t>Personal directiu</t>
  </si>
  <si>
    <t>Gerència, Administració i Centre de Documentació</t>
  </si>
  <si>
    <t>Laboral temporal</t>
  </si>
  <si>
    <t>Laboral fix</t>
  </si>
  <si>
    <t xml:space="preserve">Grup </t>
  </si>
  <si>
    <t>Responsabilitat/Lloc de treball</t>
  </si>
  <si>
    <t>Nivell/        Categoria</t>
  </si>
  <si>
    <t>Situació Administrativa</t>
  </si>
  <si>
    <t>Responsable d'Administració</t>
  </si>
  <si>
    <t>Secretari/a de Direcció</t>
  </si>
  <si>
    <t>Relació de llocs de treball</t>
  </si>
  <si>
    <t>Personal de recerca i serveis tècnics</t>
  </si>
  <si>
    <t>Cap d'Àrea MOB</t>
  </si>
  <si>
    <t>Àrea de Mobilitat (MOB)</t>
  </si>
  <si>
    <t>Sotscap d'Àrea MOB</t>
  </si>
  <si>
    <t>Cap d'Àrea EiT</t>
  </si>
  <si>
    <t>Àrea d'Ecologia i Territori (EiT)</t>
  </si>
  <si>
    <t>Àrea de Cohesió Social i Urbana (CSiU)</t>
  </si>
  <si>
    <t>Cap d'Àrea CSiU</t>
  </si>
  <si>
    <t>Sotscap d'Àrea CSiU</t>
  </si>
  <si>
    <t>Àrea de Convivència i Seguretat Urbana (CiSU)</t>
  </si>
  <si>
    <t>Migoya, Juan Carlos</t>
  </si>
  <si>
    <t>Romero, Ana</t>
  </si>
  <si>
    <t>Miñarro, Dolors</t>
  </si>
  <si>
    <t>Cognom i nom</t>
  </si>
  <si>
    <t>Cano, Susana</t>
  </si>
  <si>
    <t>Galleto, Vittorio</t>
  </si>
  <si>
    <t>Fíguls, Marc</t>
  </si>
  <si>
    <t>Aguilera, Sandra</t>
  </si>
  <si>
    <t>Domene, Elena</t>
  </si>
  <si>
    <t>García, Marta</t>
  </si>
  <si>
    <t>Pérez, Maite</t>
  </si>
  <si>
    <t>Pérez, Núria</t>
  </si>
  <si>
    <t>Bach, Xavier</t>
  </si>
  <si>
    <t>Marull, Joan</t>
  </si>
  <si>
    <t>Porcel, Sergio</t>
  </si>
  <si>
    <t>Navarro, Lara</t>
  </si>
  <si>
    <t>Antón, Fernando</t>
  </si>
  <si>
    <t>Martí, Marc</t>
  </si>
  <si>
    <t>Murrià, Marta</t>
  </si>
  <si>
    <t>González, Carlos</t>
  </si>
  <si>
    <t>Donat, Carles</t>
  </si>
  <si>
    <t>Responsable de Servei ESTA</t>
  </si>
  <si>
    <t>Servei d'Estadística (ESTA)</t>
  </si>
  <si>
    <t>Pons, Manel</t>
  </si>
  <si>
    <t>Sánchez, Alícia</t>
  </si>
  <si>
    <t>Ruiz, Núria</t>
  </si>
  <si>
    <t>Cruz, Irene</t>
  </si>
  <si>
    <t>Tècnic/a Superior MOB</t>
  </si>
  <si>
    <t>Tècnic/a Superior EiT</t>
  </si>
  <si>
    <t>Tècnic/a Superior CSiU</t>
  </si>
  <si>
    <t>Tècnic/a Superior CiSU</t>
  </si>
  <si>
    <t>Tècnic/a Superior ESTA</t>
  </si>
  <si>
    <t>Servei de Cartografia (CAR)</t>
  </si>
  <si>
    <t>Responsable de Servei CAR</t>
  </si>
  <si>
    <t>Tècnic/a Superior CAR</t>
  </si>
  <si>
    <t>Coll, Francesc</t>
  </si>
  <si>
    <t>Andreu, Marta</t>
  </si>
  <si>
    <t>Cátedra, Jorge</t>
  </si>
  <si>
    <t>Queralt, Elisabet</t>
  </si>
  <si>
    <t>Responsable de Servei INF</t>
  </si>
  <si>
    <t>Servei d'Informàtica (INF)</t>
  </si>
  <si>
    <t>Sales, Albert</t>
  </si>
  <si>
    <t>Romea, Frederic</t>
  </si>
  <si>
    <t>Julià, Albert</t>
  </si>
  <si>
    <t>Riutort, Sebastià</t>
  </si>
  <si>
    <t>Observacions</t>
  </si>
  <si>
    <t>Encomana Gestió Ajuntament BCN</t>
  </si>
  <si>
    <t>Àrea de Governança i Polítiques Públiques (GPP)</t>
  </si>
  <si>
    <t>Sobrino, Cristina</t>
  </si>
  <si>
    <t>Responsable d'Àrea GPP</t>
  </si>
  <si>
    <t>Tècnic/a Superior GPP</t>
  </si>
  <si>
    <t>Àrea d'Economia Regional i Urbana (ERU)</t>
  </si>
  <si>
    <t>Tècnic/a Superior ERU</t>
  </si>
  <si>
    <t>Cap d'Àrea ERU</t>
  </si>
  <si>
    <t>Responsable d'Àrea CiSU</t>
  </si>
  <si>
    <t>Treball de camp i suport a la recerca (TCSR)</t>
  </si>
  <si>
    <t>Responsable de Servei TCSR</t>
  </si>
  <si>
    <t>Observatori Metropolità de l'Habitatge de Barcelona (OHB)</t>
  </si>
  <si>
    <t>Director/a tècnic OHB</t>
  </si>
  <si>
    <t>Director/a executiu/va OHB</t>
  </si>
  <si>
    <t>Tècnic/a Superior OHB</t>
  </si>
  <si>
    <t>López, Joffre</t>
  </si>
  <si>
    <t>Arcarons, Aleix</t>
  </si>
  <si>
    <t>37,5 horas</t>
  </si>
  <si>
    <t>Alsina, Alba</t>
  </si>
  <si>
    <t>Tècnic/a Mitjà/ana d'Administració</t>
  </si>
  <si>
    <t>Barres, Roger</t>
  </si>
  <si>
    <t>Institut de la Infància i Adolescència de Barcelona (IIAB)</t>
  </si>
  <si>
    <t>Tècnic/a Superior IIAB</t>
  </si>
  <si>
    <t>Director/a IIAB</t>
  </si>
  <si>
    <t>Cortés, Emma</t>
  </si>
  <si>
    <t>Pineda, Laia</t>
  </si>
  <si>
    <t>Curcoll, Laia</t>
  </si>
  <si>
    <t>Àrea de Sostenibilitat Urbana (SU)</t>
  </si>
  <si>
    <t>Responsable d'Àrea SU</t>
  </si>
  <si>
    <t>Tècnic/a Superior SU</t>
  </si>
  <si>
    <t>Pendent</t>
  </si>
  <si>
    <t>Irene Rodriguez ??</t>
  </si>
  <si>
    <t>Retribució bàsica</t>
  </si>
  <si>
    <t>Retribució complementària</t>
  </si>
  <si>
    <t>Total retribució bruta anual</t>
  </si>
  <si>
    <t>Andres, David</t>
  </si>
  <si>
    <t>Corominas, Mari</t>
  </si>
  <si>
    <t>Servei de Comunicació</t>
  </si>
  <si>
    <t>Gestor/a de Comunicació</t>
  </si>
  <si>
    <t>Solé, Gemma</t>
  </si>
  <si>
    <t>Tècnic/a Superior INF</t>
  </si>
  <si>
    <t>Plaça fixa</t>
  </si>
  <si>
    <t>Tècnic/a Superior ERS AjBCN</t>
  </si>
  <si>
    <t>Porzio, Laura</t>
  </si>
  <si>
    <t>Herrera, Laia</t>
  </si>
  <si>
    <t>Hernández, Raquel</t>
  </si>
  <si>
    <t>Alts càrrecs</t>
  </si>
  <si>
    <t>Personal Fix</t>
  </si>
  <si>
    <t>Personal Temporal</t>
  </si>
  <si>
    <t>Equip de Recerca Social (Ajuntament de Barcelona)</t>
  </si>
  <si>
    <t>Responsable ERS AjBCN</t>
  </si>
  <si>
    <t>Oliva, Anna</t>
  </si>
  <si>
    <t>Velasco, Raúl</t>
  </si>
  <si>
    <t>Tècnic/a Superior TCSR</t>
  </si>
  <si>
    <t>Flores, Jose Luis</t>
  </si>
  <si>
    <t>Vacant</t>
  </si>
  <si>
    <t>Stinus, Elisa</t>
  </si>
  <si>
    <t>Montané, Miriam</t>
  </si>
  <si>
    <t>RELACIÓ DE LLOCS DE TREBALL 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</si>
</sst>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color indexed="16"/>
      <name val="Verdana"/>
      <family val="2"/>
    </font>
    <font>
      <sz val="10"/>
      <name val="Verdana"/>
      <family val="2"/>
    </font>
    <font>
      <sz val="10"/>
      <color indexed="16"/>
      <name val="Verdana"/>
      <family val="2"/>
    </font>
    <font>
      <b/>
      <sz val="10"/>
      <name val="Verdana"/>
      <family val="2"/>
    </font>
    <font>
      <sz val="10"/>
      <color indexed="14"/>
      <name val="Verdana"/>
      <family val="2"/>
    </font>
    <font>
      <b/>
      <sz val="10"/>
      <color indexed="6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3" tint="0.39997558519241921"/>
      <name val="Verdana"/>
      <family val="2"/>
    </font>
    <font>
      <sz val="9"/>
      <color rgb="FFFF0000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0"/>
      <color rgb="FFFF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8" fillId="0" borderId="0"/>
    <xf numFmtId="0" fontId="8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1</xdr:row>
      <xdr:rowOff>104775</xdr:rowOff>
    </xdr:from>
    <xdr:to>
      <xdr:col>9</xdr:col>
      <xdr:colOff>1562100</xdr:colOff>
      <xdr:row>5</xdr:row>
      <xdr:rowOff>133350</xdr:rowOff>
    </xdr:to>
    <xdr:pic>
      <xdr:nvPicPr>
        <xdr:cNvPr id="15464" name="2 Imagen" descr="Logo IERMB sense nom">
          <a:extLst>
            <a:ext uri="{FF2B5EF4-FFF2-40B4-BE49-F238E27FC236}">
              <a16:creationId xmlns:a16="http://schemas.microsoft.com/office/drawing/2014/main" id="{00000000-0008-0000-0000-000068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266700"/>
          <a:ext cx="1352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119"/>
  <sheetViews>
    <sheetView showGridLines="0" tabSelected="1" zoomScale="73" zoomScaleNormal="73" workbookViewId="0">
      <selection activeCell="B3" sqref="B3"/>
    </sheetView>
  </sheetViews>
  <sheetFormatPr baseColWidth="10" defaultRowHeight="12.75" x14ac:dyDescent="0.2"/>
  <cols>
    <col min="1" max="1" width="9.42578125" style="2" customWidth="1"/>
    <col min="2" max="2" width="35.7109375" style="2" customWidth="1"/>
    <col min="3" max="3" width="25.5703125" style="2" hidden="1" customWidth="1"/>
    <col min="4" max="4" width="6.5703125" style="2" customWidth="1"/>
    <col min="5" max="5" width="12.5703125" style="2" customWidth="1"/>
    <col min="6" max="6" width="18.5703125" style="2" customWidth="1"/>
    <col min="7" max="7" width="14.5703125" style="2" customWidth="1"/>
    <col min="8" max="8" width="20.140625" style="2" customWidth="1"/>
    <col min="9" max="9" width="18.85546875" style="2" customWidth="1"/>
    <col min="10" max="10" width="28.7109375" style="2" customWidth="1"/>
    <col min="11" max="11" width="4.7109375" style="3" hidden="1" customWidth="1"/>
    <col min="12" max="12" width="19.7109375" style="3" hidden="1" customWidth="1"/>
    <col min="13" max="13" width="20.28515625" style="2" hidden="1" customWidth="1"/>
    <col min="14" max="14" width="0" style="2" hidden="1" customWidth="1"/>
    <col min="15" max="16384" width="11.42578125" style="2"/>
  </cols>
  <sheetData>
    <row r="5" spans="1:14" x14ac:dyDescent="0.2">
      <c r="B5" s="3"/>
      <c r="C5" s="3"/>
      <c r="D5" s="3"/>
      <c r="E5" s="3"/>
      <c r="F5" s="3"/>
      <c r="G5" s="3"/>
      <c r="H5" s="3"/>
      <c r="I5" s="3"/>
    </row>
    <row r="6" spans="1:14" x14ac:dyDescent="0.2">
      <c r="B6" s="3"/>
      <c r="C6" s="3"/>
      <c r="D6" s="3"/>
      <c r="E6" s="3"/>
      <c r="F6" s="3"/>
      <c r="G6" s="3"/>
      <c r="H6" s="3"/>
      <c r="I6" s="3"/>
    </row>
    <row r="7" spans="1:14" x14ac:dyDescent="0.2">
      <c r="B7" s="1" t="s">
        <v>1</v>
      </c>
      <c r="C7" s="1"/>
      <c r="D7" s="1"/>
      <c r="E7" s="1"/>
      <c r="F7" s="1"/>
      <c r="G7" s="1"/>
      <c r="H7" s="1"/>
      <c r="I7" s="1"/>
    </row>
    <row r="8" spans="1:14" ht="6" customHeight="1" x14ac:dyDescent="0.2">
      <c r="B8" s="1"/>
      <c r="C8" s="1"/>
      <c r="D8" s="1"/>
      <c r="E8" s="1"/>
      <c r="F8" s="1"/>
      <c r="G8" s="1"/>
      <c r="H8" s="1"/>
      <c r="I8" s="1"/>
    </row>
    <row r="9" spans="1:14" x14ac:dyDescent="0.2">
      <c r="B9" s="1" t="s">
        <v>127</v>
      </c>
      <c r="C9" s="1"/>
      <c r="D9" s="1"/>
      <c r="E9" s="1"/>
      <c r="F9" s="1"/>
      <c r="G9" s="1"/>
      <c r="H9" s="1"/>
      <c r="I9" s="1"/>
    </row>
    <row r="10" spans="1:14" x14ac:dyDescent="0.2">
      <c r="B10" s="1"/>
      <c r="C10" s="1"/>
      <c r="D10" s="1"/>
      <c r="E10" s="1"/>
      <c r="F10" s="1"/>
      <c r="G10" s="1"/>
      <c r="H10" s="1"/>
      <c r="I10" s="1"/>
    </row>
    <row r="11" spans="1:14" ht="37.5" customHeight="1" x14ac:dyDescent="0.2">
      <c r="B11" s="4" t="s">
        <v>12</v>
      </c>
      <c r="C11" s="4" t="s">
        <v>26</v>
      </c>
      <c r="D11" s="26" t="s">
        <v>6</v>
      </c>
      <c r="E11" s="26" t="s">
        <v>8</v>
      </c>
      <c r="F11" s="26" t="s">
        <v>7</v>
      </c>
      <c r="G11" s="26" t="s">
        <v>101</v>
      </c>
      <c r="H11" s="26" t="s">
        <v>102</v>
      </c>
      <c r="I11" s="26" t="s">
        <v>103</v>
      </c>
      <c r="J11" s="4" t="s">
        <v>9</v>
      </c>
      <c r="K11" s="5"/>
      <c r="L11" s="36" t="s">
        <v>68</v>
      </c>
    </row>
    <row r="12" spans="1:14" ht="6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14" ht="10.5" customHeight="1" x14ac:dyDescent="0.2">
      <c r="B13" s="3"/>
      <c r="C13" s="3"/>
      <c r="D13" s="3"/>
      <c r="E13" s="3"/>
      <c r="F13" s="3"/>
      <c r="G13" s="3"/>
      <c r="H13" s="3"/>
      <c r="I13" s="3"/>
      <c r="J13" s="10"/>
      <c r="K13" s="9"/>
    </row>
    <row r="14" spans="1:14" ht="15" customHeight="1" x14ac:dyDescent="0.2">
      <c r="B14" s="7" t="s">
        <v>3</v>
      </c>
      <c r="C14" s="7"/>
      <c r="D14" s="7"/>
      <c r="E14" s="7"/>
      <c r="F14" s="7"/>
      <c r="G14" s="7"/>
      <c r="H14" s="7"/>
      <c r="I14" s="7"/>
      <c r="J14" s="8"/>
      <c r="K14" s="9"/>
    </row>
    <row r="15" spans="1:14" ht="15" customHeight="1" x14ac:dyDescent="0.2">
      <c r="B15" s="11"/>
      <c r="C15" s="11"/>
      <c r="D15" s="11"/>
      <c r="E15" s="11"/>
      <c r="F15" s="11"/>
      <c r="G15" s="11"/>
      <c r="H15" s="11"/>
      <c r="I15" s="11"/>
    </row>
    <row r="16" spans="1:14" ht="15" customHeight="1" x14ac:dyDescent="0.2">
      <c r="A16" s="24">
        <v>1</v>
      </c>
      <c r="B16" s="12" t="s">
        <v>0</v>
      </c>
      <c r="C16" s="12" t="s">
        <v>23</v>
      </c>
      <c r="D16" s="28">
        <v>1</v>
      </c>
      <c r="E16" s="28">
        <v>30</v>
      </c>
      <c r="F16" s="28">
        <v>125</v>
      </c>
      <c r="G16" s="40">
        <v>58344.58</v>
      </c>
      <c r="H16" s="40">
        <v>8334.9</v>
      </c>
      <c r="I16" s="40">
        <f>G16+H16</f>
        <v>66679.48</v>
      </c>
      <c r="J16" s="13" t="s">
        <v>2</v>
      </c>
      <c r="K16" s="9"/>
      <c r="N16" s="2">
        <f>G16*5/35</f>
        <v>8334.94</v>
      </c>
    </row>
    <row r="17" spans="1:15" ht="15" customHeight="1" x14ac:dyDescent="0.2">
      <c r="A17" s="24">
        <f>A16+1</f>
        <v>2</v>
      </c>
      <c r="B17" s="13" t="s">
        <v>10</v>
      </c>
      <c r="C17" s="13" t="s">
        <v>24</v>
      </c>
      <c r="D17" s="28">
        <v>1</v>
      </c>
      <c r="E17" s="28">
        <v>30</v>
      </c>
      <c r="F17" s="28">
        <v>45</v>
      </c>
      <c r="G17" s="40">
        <v>40040.420000000006</v>
      </c>
      <c r="H17" s="40">
        <v>5720.12</v>
      </c>
      <c r="I17" s="40">
        <f>G17+H17</f>
        <v>45760.540000000008</v>
      </c>
      <c r="J17" s="13" t="s">
        <v>5</v>
      </c>
      <c r="K17" s="9"/>
      <c r="M17" s="47"/>
      <c r="N17" s="2">
        <f>G17*5/35</f>
        <v>5720.0600000000013</v>
      </c>
      <c r="O17" s="47"/>
    </row>
    <row r="18" spans="1:15" ht="15" customHeight="1" x14ac:dyDescent="0.2">
      <c r="A18" s="24">
        <f>A17+1</f>
        <v>3</v>
      </c>
      <c r="B18" s="13" t="s">
        <v>11</v>
      </c>
      <c r="C18" s="13" t="s">
        <v>25</v>
      </c>
      <c r="D18" s="28">
        <v>2</v>
      </c>
      <c r="E18" s="28">
        <v>30</v>
      </c>
      <c r="F18" s="28">
        <v>30</v>
      </c>
      <c r="G18" s="40">
        <v>29637.440000000002</v>
      </c>
      <c r="H18" s="40">
        <v>4233.88</v>
      </c>
      <c r="I18" s="40">
        <f>G18+H18</f>
        <v>33871.32</v>
      </c>
      <c r="J18" s="13" t="s">
        <v>5</v>
      </c>
      <c r="K18" s="9"/>
      <c r="N18" s="2">
        <f>G18*5/35</f>
        <v>4233.92</v>
      </c>
    </row>
    <row r="19" spans="1:15" ht="15" customHeight="1" x14ac:dyDescent="0.2">
      <c r="A19" s="24">
        <f>A18+1</f>
        <v>4</v>
      </c>
      <c r="B19" s="13" t="s">
        <v>88</v>
      </c>
      <c r="C19" s="13" t="s">
        <v>27</v>
      </c>
      <c r="D19" s="28">
        <v>2</v>
      </c>
      <c r="E19" s="28">
        <v>30</v>
      </c>
      <c r="F19" s="28">
        <v>20</v>
      </c>
      <c r="G19" s="40">
        <v>27785.100000000002</v>
      </c>
      <c r="H19" s="40"/>
      <c r="I19" s="40">
        <f>G19+H19</f>
        <v>27785.100000000002</v>
      </c>
      <c r="J19" s="13" t="s">
        <v>5</v>
      </c>
      <c r="K19" s="38"/>
    </row>
    <row r="20" spans="1:15" s="3" customFormat="1" ht="15" customHeight="1" x14ac:dyDescent="0.2">
      <c r="A20" s="2"/>
      <c r="B20" s="2"/>
      <c r="C20" s="2"/>
      <c r="D20" s="29"/>
      <c r="E20" s="29"/>
      <c r="F20" s="29"/>
      <c r="G20" s="41"/>
      <c r="H20" s="41"/>
      <c r="I20" s="41"/>
      <c r="J20" s="2"/>
      <c r="M20" s="2"/>
    </row>
    <row r="21" spans="1:15" s="3" customFormat="1" ht="15" customHeight="1" x14ac:dyDescent="0.2">
      <c r="A21" s="24"/>
      <c r="B21" s="16" t="s">
        <v>106</v>
      </c>
      <c r="C21" s="16"/>
      <c r="D21" s="31"/>
      <c r="E21" s="31"/>
      <c r="F21" s="31"/>
      <c r="G21" s="42"/>
      <c r="H21" s="42"/>
      <c r="I21" s="42"/>
      <c r="J21" s="2"/>
      <c r="M21" s="2"/>
    </row>
    <row r="22" spans="1:15" s="3" customFormat="1" ht="15" customHeight="1" x14ac:dyDescent="0.2">
      <c r="A22" s="24">
        <f>A19+1</f>
        <v>5</v>
      </c>
      <c r="B22" s="13" t="s">
        <v>107</v>
      </c>
      <c r="C22" s="13" t="s">
        <v>120</v>
      </c>
      <c r="D22" s="28">
        <v>1</v>
      </c>
      <c r="E22" s="28">
        <v>30</v>
      </c>
      <c r="F22" s="28">
        <v>10</v>
      </c>
      <c r="G22" s="40">
        <v>32032.28</v>
      </c>
      <c r="H22" s="40"/>
      <c r="I22" s="40">
        <f>G22+H22</f>
        <v>32032.28</v>
      </c>
      <c r="J22" s="12" t="s">
        <v>4</v>
      </c>
      <c r="K22" s="9"/>
      <c r="M22" s="2"/>
    </row>
    <row r="23" spans="1:15" s="3" customFormat="1" ht="15" customHeight="1" x14ac:dyDescent="0.2">
      <c r="A23" s="24"/>
      <c r="B23" s="10"/>
      <c r="C23" s="10"/>
      <c r="D23" s="30"/>
      <c r="E23" s="30"/>
      <c r="F23" s="30"/>
      <c r="G23" s="27"/>
      <c r="H23" s="27"/>
      <c r="I23" s="27"/>
      <c r="K23" s="9"/>
      <c r="M23" s="2"/>
    </row>
    <row r="24" spans="1:15" s="3" customFormat="1" ht="15" customHeight="1" x14ac:dyDescent="0.2">
      <c r="A24" s="24"/>
      <c r="B24" s="7" t="s">
        <v>13</v>
      </c>
      <c r="C24" s="7"/>
      <c r="D24" s="32"/>
      <c r="E24" s="32"/>
      <c r="F24" s="32"/>
      <c r="G24" s="43"/>
      <c r="H24" s="43"/>
      <c r="I24" s="43"/>
      <c r="J24" s="8"/>
      <c r="K24" s="9"/>
      <c r="M24" s="2"/>
    </row>
    <row r="25" spans="1:15" s="3" customFormat="1" ht="15" customHeight="1" x14ac:dyDescent="0.2">
      <c r="A25" s="24"/>
      <c r="B25" s="14"/>
      <c r="C25" s="14"/>
      <c r="D25" s="33"/>
      <c r="E25" s="33"/>
      <c r="F25" s="33"/>
      <c r="G25" s="44"/>
      <c r="H25" s="44"/>
      <c r="I25" s="44"/>
      <c r="K25" s="9"/>
      <c r="M25" s="2"/>
    </row>
    <row r="26" spans="1:15" s="3" customFormat="1" ht="15" customHeight="1" x14ac:dyDescent="0.2">
      <c r="A26" s="24"/>
      <c r="B26" s="17" t="s">
        <v>19</v>
      </c>
      <c r="C26" s="17"/>
      <c r="D26" s="35"/>
      <c r="E26" s="35"/>
      <c r="F26" s="35"/>
      <c r="G26" s="45"/>
      <c r="H26" s="45"/>
      <c r="I26" s="45"/>
      <c r="J26" s="18"/>
      <c r="K26" s="9"/>
      <c r="M26" s="2"/>
    </row>
    <row r="27" spans="1:15" s="3" customFormat="1" ht="15" customHeight="1" x14ac:dyDescent="0.2">
      <c r="A27" s="24">
        <f>A22+1</f>
        <v>6</v>
      </c>
      <c r="B27" s="13" t="s">
        <v>20</v>
      </c>
      <c r="C27" s="13" t="s">
        <v>37</v>
      </c>
      <c r="D27" s="28">
        <v>1</v>
      </c>
      <c r="E27" s="28">
        <v>30</v>
      </c>
      <c r="F27" s="28">
        <v>50</v>
      </c>
      <c r="G27" s="40">
        <v>41184.36</v>
      </c>
      <c r="H27" s="40">
        <v>5883.5</v>
      </c>
      <c r="I27" s="40">
        <f>G27+H27</f>
        <v>47067.86</v>
      </c>
      <c r="J27" s="13" t="s">
        <v>5</v>
      </c>
      <c r="K27" s="9"/>
      <c r="M27" s="2"/>
      <c r="N27" s="2">
        <f>G27*5/35</f>
        <v>5883.48</v>
      </c>
    </row>
    <row r="28" spans="1:15" s="3" customFormat="1" ht="15" customHeight="1" x14ac:dyDescent="0.2">
      <c r="A28" s="24">
        <f>A27+1</f>
        <v>7</v>
      </c>
      <c r="B28" s="13" t="s">
        <v>21</v>
      </c>
      <c r="C28" s="13" t="s">
        <v>38</v>
      </c>
      <c r="D28" s="28">
        <v>1</v>
      </c>
      <c r="E28" s="28">
        <v>30</v>
      </c>
      <c r="F28" s="28">
        <v>30</v>
      </c>
      <c r="G28" s="40">
        <v>36608.32</v>
      </c>
      <c r="H28" s="40"/>
      <c r="I28" s="40">
        <f>G28+H28</f>
        <v>36608.32</v>
      </c>
      <c r="J28" s="13" t="s">
        <v>5</v>
      </c>
      <c r="K28" s="9"/>
      <c r="M28" s="2"/>
    </row>
    <row r="29" spans="1:15" s="3" customFormat="1" ht="15" customHeight="1" x14ac:dyDescent="0.2">
      <c r="A29" s="24">
        <f>A28+1</f>
        <v>8</v>
      </c>
      <c r="B29" s="13" t="s">
        <v>52</v>
      </c>
      <c r="C29" s="13" t="s">
        <v>39</v>
      </c>
      <c r="D29" s="28">
        <v>1</v>
      </c>
      <c r="E29" s="28">
        <v>30</v>
      </c>
      <c r="F29" s="28">
        <v>10</v>
      </c>
      <c r="G29" s="40">
        <v>32032.28</v>
      </c>
      <c r="H29" s="40"/>
      <c r="I29" s="40">
        <f>G29+H29</f>
        <v>32032.28</v>
      </c>
      <c r="J29" s="13" t="s">
        <v>5</v>
      </c>
      <c r="K29" s="9"/>
      <c r="M29" s="2"/>
    </row>
    <row r="30" spans="1:15" s="3" customFormat="1" ht="15" customHeight="1" x14ac:dyDescent="0.2">
      <c r="A30" s="24">
        <f>A29+1</f>
        <v>9</v>
      </c>
      <c r="B30" s="13" t="s">
        <v>52</v>
      </c>
      <c r="C30" s="13" t="s">
        <v>49</v>
      </c>
      <c r="D30" s="28">
        <v>1</v>
      </c>
      <c r="E30" s="28">
        <v>20</v>
      </c>
      <c r="F30" s="28">
        <v>10</v>
      </c>
      <c r="G30" s="40">
        <v>29744.259999999995</v>
      </c>
      <c r="H30" s="40"/>
      <c r="I30" s="40">
        <f>G30+H30</f>
        <v>29744.259999999995</v>
      </c>
      <c r="J30" s="13" t="s">
        <v>5</v>
      </c>
      <c r="K30" s="9"/>
      <c r="M30" s="47"/>
    </row>
    <row r="31" spans="1:15" s="3" customFormat="1" ht="15" customHeight="1" x14ac:dyDescent="0.2">
      <c r="A31" s="24"/>
      <c r="B31" s="10"/>
      <c r="C31" s="10"/>
      <c r="D31" s="30"/>
      <c r="E31" s="30"/>
      <c r="F31" s="30"/>
      <c r="G31" s="27"/>
      <c r="H31" s="27"/>
      <c r="I31" s="27"/>
      <c r="J31" s="10"/>
      <c r="K31" s="9"/>
      <c r="M31" s="2"/>
    </row>
    <row r="32" spans="1:15" s="3" customFormat="1" ht="15" customHeight="1" x14ac:dyDescent="0.2">
      <c r="A32" s="24"/>
      <c r="B32" s="17" t="s">
        <v>22</v>
      </c>
      <c r="C32" s="17"/>
      <c r="D32" s="35"/>
      <c r="E32" s="35"/>
      <c r="F32" s="35"/>
      <c r="G32" s="45"/>
      <c r="H32" s="45"/>
      <c r="I32" s="45"/>
      <c r="J32" s="18"/>
      <c r="K32" s="9"/>
      <c r="M32" s="2"/>
    </row>
    <row r="33" spans="1:14" s="3" customFormat="1" ht="15" customHeight="1" x14ac:dyDescent="0.2">
      <c r="A33" s="24">
        <f>A30+1</f>
        <v>10</v>
      </c>
      <c r="B33" s="13" t="s">
        <v>77</v>
      </c>
      <c r="C33" s="13" t="s">
        <v>41</v>
      </c>
      <c r="D33" s="28">
        <v>1</v>
      </c>
      <c r="E33" s="28">
        <v>30</v>
      </c>
      <c r="F33" s="28">
        <v>40</v>
      </c>
      <c r="G33" s="40">
        <v>38896.340000000004</v>
      </c>
      <c r="H33" s="40"/>
      <c r="I33" s="40">
        <f>G33+H33</f>
        <v>38896.340000000004</v>
      </c>
      <c r="J33" s="13" t="s">
        <v>5</v>
      </c>
      <c r="K33" s="9"/>
      <c r="M33" s="2"/>
    </row>
    <row r="34" spans="1:14" s="3" customFormat="1" ht="15" customHeight="1" x14ac:dyDescent="0.2">
      <c r="A34" s="24">
        <f>A33+1</f>
        <v>11</v>
      </c>
      <c r="B34" s="13" t="s">
        <v>53</v>
      </c>
      <c r="C34" s="13" t="s">
        <v>42</v>
      </c>
      <c r="D34" s="28">
        <v>1</v>
      </c>
      <c r="E34" s="28">
        <v>30</v>
      </c>
      <c r="F34" s="28">
        <v>10</v>
      </c>
      <c r="G34" s="40">
        <v>32032.28</v>
      </c>
      <c r="H34" s="40"/>
      <c r="I34" s="40">
        <f>G34+H34</f>
        <v>32032.28</v>
      </c>
      <c r="J34" s="13" t="s">
        <v>5</v>
      </c>
      <c r="K34" s="9"/>
      <c r="M34" s="2"/>
    </row>
    <row r="35" spans="1:14" s="3" customFormat="1" ht="15" customHeight="1" x14ac:dyDescent="0.2">
      <c r="A35" s="24">
        <f>A34+1</f>
        <v>12</v>
      </c>
      <c r="B35" s="13" t="s">
        <v>53</v>
      </c>
      <c r="C35" s="20" t="s">
        <v>71</v>
      </c>
      <c r="D35" s="34">
        <v>1</v>
      </c>
      <c r="E35" s="34">
        <v>20</v>
      </c>
      <c r="F35" s="34">
        <v>10</v>
      </c>
      <c r="G35" s="40">
        <v>29744.259999999995</v>
      </c>
      <c r="H35" s="40"/>
      <c r="I35" s="40">
        <f>G35+H35</f>
        <v>29744.259999999995</v>
      </c>
      <c r="J35" s="13" t="s">
        <v>5</v>
      </c>
      <c r="K35" s="9"/>
      <c r="M35" s="2"/>
    </row>
    <row r="36" spans="1:14" s="3" customFormat="1" ht="15" customHeight="1" x14ac:dyDescent="0.2">
      <c r="A36" s="24"/>
      <c r="B36" s="20"/>
      <c r="C36" s="20"/>
      <c r="D36" s="34"/>
      <c r="E36" s="34"/>
      <c r="F36" s="34"/>
      <c r="G36" s="46"/>
      <c r="H36" s="46"/>
      <c r="I36" s="46"/>
      <c r="J36" s="20"/>
      <c r="K36" s="9"/>
      <c r="M36" s="2"/>
    </row>
    <row r="37" spans="1:14" s="3" customFormat="1" ht="15" customHeight="1" x14ac:dyDescent="0.2">
      <c r="A37" s="24"/>
      <c r="B37" s="17" t="s">
        <v>70</v>
      </c>
      <c r="C37" s="17"/>
      <c r="D37" s="35"/>
      <c r="E37" s="35"/>
      <c r="F37" s="35"/>
      <c r="G37" s="45"/>
      <c r="H37" s="45"/>
      <c r="I37" s="45"/>
      <c r="J37" s="18"/>
      <c r="K37" s="9"/>
      <c r="M37" s="2"/>
    </row>
    <row r="38" spans="1:14" s="3" customFormat="1" ht="15" customHeight="1" x14ac:dyDescent="0.2">
      <c r="A38" s="24">
        <f>A35+1</f>
        <v>13</v>
      </c>
      <c r="B38" s="13" t="s">
        <v>72</v>
      </c>
      <c r="C38" s="13" t="s">
        <v>40</v>
      </c>
      <c r="D38" s="28">
        <v>1</v>
      </c>
      <c r="E38" s="28">
        <v>30</v>
      </c>
      <c r="F38" s="28">
        <v>40</v>
      </c>
      <c r="G38" s="40">
        <v>38896.340000000004</v>
      </c>
      <c r="H38" s="40"/>
      <c r="I38" s="40">
        <f>G38+H38</f>
        <v>38896.340000000004</v>
      </c>
      <c r="J38" s="13" t="s">
        <v>5</v>
      </c>
      <c r="K38" s="9"/>
      <c r="M38" s="2"/>
    </row>
    <row r="39" spans="1:14" s="3" customFormat="1" ht="15" customHeight="1" x14ac:dyDescent="0.2">
      <c r="A39" s="24">
        <f>A38+1</f>
        <v>14</v>
      </c>
      <c r="B39" s="13" t="s">
        <v>73</v>
      </c>
      <c r="C39" s="13" t="s">
        <v>89</v>
      </c>
      <c r="D39" s="28">
        <v>1</v>
      </c>
      <c r="E39" s="28">
        <v>20</v>
      </c>
      <c r="F39" s="28">
        <v>10</v>
      </c>
      <c r="G39" s="40">
        <v>29744.259999999995</v>
      </c>
      <c r="H39" s="40"/>
      <c r="I39" s="40">
        <f>G39+H39</f>
        <v>29744.259999999995</v>
      </c>
      <c r="J39" s="13" t="s">
        <v>5</v>
      </c>
      <c r="K39" s="9"/>
      <c r="M39" s="2"/>
    </row>
    <row r="40" spans="1:14" s="3" customFormat="1" ht="15" customHeight="1" x14ac:dyDescent="0.2">
      <c r="A40" s="24"/>
      <c r="B40" s="10"/>
      <c r="C40" s="10"/>
      <c r="D40" s="30"/>
      <c r="E40" s="30"/>
      <c r="F40" s="30"/>
      <c r="G40" s="30"/>
      <c r="H40" s="30"/>
      <c r="I40" s="30"/>
      <c r="J40" s="10"/>
      <c r="K40" s="9"/>
      <c r="M40" s="2"/>
    </row>
    <row r="41" spans="1:14" s="3" customFormat="1" ht="15" customHeight="1" x14ac:dyDescent="0.2">
      <c r="A41" s="24"/>
      <c r="B41" s="14" t="s">
        <v>74</v>
      </c>
      <c r="C41" s="14"/>
      <c r="D41" s="33"/>
      <c r="E41" s="33"/>
      <c r="F41" s="33"/>
      <c r="G41" s="44"/>
      <c r="H41" s="44"/>
      <c r="I41" s="44"/>
      <c r="K41" s="9"/>
      <c r="M41" s="2"/>
    </row>
    <row r="42" spans="1:14" s="3" customFormat="1" ht="15" customHeight="1" x14ac:dyDescent="0.2">
      <c r="A42" s="24">
        <f>A39+1</f>
        <v>15</v>
      </c>
      <c r="B42" s="13" t="s">
        <v>76</v>
      </c>
      <c r="C42" s="13" t="s">
        <v>28</v>
      </c>
      <c r="D42" s="28">
        <v>1</v>
      </c>
      <c r="E42" s="28">
        <v>30</v>
      </c>
      <c r="F42" s="28">
        <v>52</v>
      </c>
      <c r="G42" s="40">
        <v>41642.020000000004</v>
      </c>
      <c r="H42" s="40">
        <v>5948.88</v>
      </c>
      <c r="I42" s="40">
        <f>G42+H42</f>
        <v>47590.9</v>
      </c>
      <c r="J42" s="13" t="s">
        <v>5</v>
      </c>
      <c r="K42" s="9"/>
      <c r="M42" s="2"/>
      <c r="N42" s="2">
        <f>G42*5/35</f>
        <v>5948.8600000000006</v>
      </c>
    </row>
    <row r="43" spans="1:14" s="3" customFormat="1" ht="15" customHeight="1" x14ac:dyDescent="0.2">
      <c r="A43" s="24">
        <f>A42+1</f>
        <v>16</v>
      </c>
      <c r="B43" s="13" t="s">
        <v>75</v>
      </c>
      <c r="C43" s="13" t="s">
        <v>29</v>
      </c>
      <c r="D43" s="28">
        <v>1</v>
      </c>
      <c r="E43" s="28">
        <v>20</v>
      </c>
      <c r="F43" s="28">
        <v>10</v>
      </c>
      <c r="G43" s="40">
        <v>29744.259999999995</v>
      </c>
      <c r="H43" s="40"/>
      <c r="I43" s="40">
        <f>G43+H43</f>
        <v>29744.259999999995</v>
      </c>
      <c r="J43" s="13" t="s">
        <v>5</v>
      </c>
      <c r="K43" s="9"/>
      <c r="M43" s="2"/>
    </row>
    <row r="44" spans="1:14" s="3" customFormat="1" ht="15" customHeight="1" x14ac:dyDescent="0.2">
      <c r="A44" s="24">
        <f>A43+1</f>
        <v>17</v>
      </c>
      <c r="B44" s="13" t="s">
        <v>75</v>
      </c>
      <c r="C44" s="13" t="s">
        <v>30</v>
      </c>
      <c r="D44" s="28">
        <v>1</v>
      </c>
      <c r="E44" s="28">
        <v>20</v>
      </c>
      <c r="F44" s="28">
        <v>10</v>
      </c>
      <c r="G44" s="40">
        <v>29744.259999999995</v>
      </c>
      <c r="H44" s="40"/>
      <c r="I44" s="40">
        <f>G44+H44</f>
        <v>29744.259999999995</v>
      </c>
      <c r="J44" s="13" t="s">
        <v>5</v>
      </c>
      <c r="K44" s="9"/>
      <c r="M44" s="2"/>
    </row>
    <row r="45" spans="1:14" ht="15" customHeight="1" x14ac:dyDescent="0.2">
      <c r="A45" s="24"/>
      <c r="B45" s="14"/>
      <c r="C45" s="14"/>
      <c r="D45" s="33"/>
      <c r="E45" s="33"/>
      <c r="F45" s="33"/>
      <c r="G45" s="44"/>
      <c r="H45" s="44"/>
      <c r="I45" s="44"/>
      <c r="J45" s="3"/>
      <c r="K45" s="9"/>
    </row>
    <row r="46" spans="1:14" ht="15" customHeight="1" x14ac:dyDescent="0.2">
      <c r="A46" s="24"/>
      <c r="B46" s="17" t="s">
        <v>15</v>
      </c>
      <c r="C46" s="17"/>
      <c r="D46" s="35"/>
      <c r="E46" s="35"/>
      <c r="F46" s="35"/>
      <c r="G46" s="45"/>
      <c r="H46" s="45"/>
      <c r="I46" s="45"/>
      <c r="J46" s="18"/>
      <c r="K46" s="9"/>
    </row>
    <row r="47" spans="1:14" ht="15" customHeight="1" x14ac:dyDescent="0.2">
      <c r="A47" s="24">
        <f>A44+1</f>
        <v>18</v>
      </c>
      <c r="B47" s="13" t="s">
        <v>14</v>
      </c>
      <c r="C47" s="13" t="s">
        <v>33</v>
      </c>
      <c r="D47" s="28">
        <v>1</v>
      </c>
      <c r="E47" s="28">
        <v>30</v>
      </c>
      <c r="F47" s="28">
        <v>70</v>
      </c>
      <c r="G47" s="40">
        <v>45760.400000000009</v>
      </c>
      <c r="H47" s="40">
        <v>6537.16</v>
      </c>
      <c r="I47" s="40">
        <f>G47+H47</f>
        <v>52297.560000000012</v>
      </c>
      <c r="J47" s="13" t="s">
        <v>5</v>
      </c>
      <c r="K47" s="37" t="s">
        <v>86</v>
      </c>
    </row>
    <row r="48" spans="1:14" ht="15" customHeight="1" x14ac:dyDescent="0.2">
      <c r="A48" s="24">
        <f>A47+1</f>
        <v>19</v>
      </c>
      <c r="B48" s="13" t="s">
        <v>16</v>
      </c>
      <c r="C48" s="13" t="s">
        <v>34</v>
      </c>
      <c r="D48" s="28">
        <v>1</v>
      </c>
      <c r="E48" s="28">
        <v>30</v>
      </c>
      <c r="F48" s="28">
        <v>35</v>
      </c>
      <c r="G48" s="40">
        <v>37752.400000000009</v>
      </c>
      <c r="H48" s="40"/>
      <c r="I48" s="40">
        <f>G48+H48</f>
        <v>37752.400000000009</v>
      </c>
      <c r="J48" s="13" t="s">
        <v>5</v>
      </c>
      <c r="K48" s="9"/>
    </row>
    <row r="49" spans="1:14" ht="15" customHeight="1" x14ac:dyDescent="0.2">
      <c r="A49" s="24">
        <f>A48+1</f>
        <v>20</v>
      </c>
      <c r="B49" s="13" t="s">
        <v>50</v>
      </c>
      <c r="C49" s="13" t="s">
        <v>108</v>
      </c>
      <c r="D49" s="28">
        <v>1</v>
      </c>
      <c r="E49" s="28">
        <v>30</v>
      </c>
      <c r="F49" s="28">
        <v>10</v>
      </c>
      <c r="G49" s="40">
        <v>32032.28</v>
      </c>
      <c r="H49" s="13"/>
      <c r="I49" s="40">
        <f>G49+H49</f>
        <v>32032.28</v>
      </c>
      <c r="J49" s="13" t="s">
        <v>5</v>
      </c>
      <c r="K49" s="2"/>
      <c r="L49" s="2"/>
    </row>
    <row r="50" spans="1:14" ht="15" customHeight="1" x14ac:dyDescent="0.2">
      <c r="A50" s="24">
        <f>A49+1</f>
        <v>21</v>
      </c>
      <c r="B50" s="13" t="s">
        <v>50</v>
      </c>
      <c r="C50" s="13" t="s">
        <v>35</v>
      </c>
      <c r="D50" s="28">
        <v>1</v>
      </c>
      <c r="E50" s="28">
        <v>20</v>
      </c>
      <c r="F50" s="28">
        <v>10</v>
      </c>
      <c r="G50" s="40">
        <v>29744.259999999995</v>
      </c>
      <c r="H50" s="40"/>
      <c r="I50" s="40">
        <f>G50+H50</f>
        <v>29744.259999999995</v>
      </c>
      <c r="J50" s="13" t="s">
        <v>5</v>
      </c>
      <c r="K50" s="9"/>
    </row>
    <row r="51" spans="1:14" ht="15" customHeight="1" x14ac:dyDescent="0.2">
      <c r="A51" s="24">
        <f>A50+1</f>
        <v>22</v>
      </c>
      <c r="B51" s="13" t="s">
        <v>50</v>
      </c>
      <c r="C51" s="13" t="s">
        <v>104</v>
      </c>
      <c r="D51" s="28">
        <v>1</v>
      </c>
      <c r="E51" s="28">
        <v>20</v>
      </c>
      <c r="F51" s="28">
        <v>10</v>
      </c>
      <c r="G51" s="40">
        <v>29744.259999999995</v>
      </c>
      <c r="H51" s="40"/>
      <c r="I51" s="40">
        <f>G51+H51</f>
        <v>29744.259999999995</v>
      </c>
      <c r="J51" s="12" t="s">
        <v>4</v>
      </c>
      <c r="K51" s="9"/>
    </row>
    <row r="52" spans="1:14" ht="15" customHeight="1" x14ac:dyDescent="0.2">
      <c r="A52" s="24"/>
      <c r="B52" s="14"/>
      <c r="C52" s="14"/>
      <c r="D52" s="33"/>
      <c r="E52" s="33"/>
      <c r="F52" s="33"/>
      <c r="G52" s="44"/>
      <c r="H52" s="44"/>
      <c r="I52" s="44"/>
      <c r="J52" s="3"/>
      <c r="K52" s="9"/>
    </row>
    <row r="53" spans="1:14" ht="15" customHeight="1" x14ac:dyDescent="0.2">
      <c r="A53" s="24"/>
      <c r="B53" s="17" t="s">
        <v>96</v>
      </c>
      <c r="C53" s="17"/>
      <c r="D53" s="35"/>
      <c r="E53" s="35"/>
      <c r="F53" s="35"/>
      <c r="G53" s="45"/>
      <c r="H53" s="45"/>
      <c r="I53" s="45"/>
      <c r="J53" s="18"/>
      <c r="K53" s="9"/>
    </row>
    <row r="54" spans="1:14" ht="15" customHeight="1" x14ac:dyDescent="0.2">
      <c r="A54" s="24">
        <f>A51+1</f>
        <v>23</v>
      </c>
      <c r="B54" s="13" t="s">
        <v>97</v>
      </c>
      <c r="C54" s="13" t="s">
        <v>31</v>
      </c>
      <c r="D54" s="28">
        <v>1</v>
      </c>
      <c r="E54" s="28">
        <v>30</v>
      </c>
      <c r="F54" s="28">
        <v>40</v>
      </c>
      <c r="G54" s="40">
        <v>38896.340000000004</v>
      </c>
      <c r="H54" s="40"/>
      <c r="I54" s="40">
        <f>G54+H54</f>
        <v>38896.340000000004</v>
      </c>
      <c r="J54" s="13" t="s">
        <v>5</v>
      </c>
      <c r="K54" s="9"/>
    </row>
    <row r="55" spans="1:14" s="23" customFormat="1" ht="15" customHeight="1" x14ac:dyDescent="0.2">
      <c r="A55" s="24">
        <f>A54+1</f>
        <v>24</v>
      </c>
      <c r="B55" s="13" t="s">
        <v>98</v>
      </c>
      <c r="C55" s="13" t="s">
        <v>32</v>
      </c>
      <c r="D55" s="28">
        <v>1</v>
      </c>
      <c r="E55" s="28">
        <v>20</v>
      </c>
      <c r="F55" s="28">
        <v>10</v>
      </c>
      <c r="G55" s="40">
        <v>29744.259999999995</v>
      </c>
      <c r="H55" s="40"/>
      <c r="I55" s="40">
        <f>G55+H55</f>
        <v>29744.259999999995</v>
      </c>
      <c r="J55" s="13" t="s">
        <v>5</v>
      </c>
      <c r="K55" s="22"/>
      <c r="L55" s="21"/>
    </row>
    <row r="56" spans="1:14" ht="15" customHeight="1" x14ac:dyDescent="0.2">
      <c r="A56" s="24"/>
      <c r="B56" s="3"/>
      <c r="C56" s="3"/>
      <c r="D56" s="30"/>
      <c r="E56" s="30"/>
      <c r="F56" s="30"/>
      <c r="G56" s="27"/>
      <c r="H56" s="27"/>
      <c r="I56" s="27"/>
      <c r="J56" s="3"/>
      <c r="K56" s="9"/>
    </row>
    <row r="57" spans="1:14" ht="15" customHeight="1" x14ac:dyDescent="0.2">
      <c r="A57" s="24"/>
      <c r="B57" s="17" t="s">
        <v>18</v>
      </c>
      <c r="C57" s="17"/>
      <c r="D57" s="35"/>
      <c r="E57" s="35"/>
      <c r="F57" s="35"/>
      <c r="G57" s="45"/>
      <c r="H57" s="45"/>
      <c r="I57" s="45"/>
      <c r="J57" s="18"/>
      <c r="K57" s="9"/>
    </row>
    <row r="58" spans="1:14" ht="15" customHeight="1" x14ac:dyDescent="0.2">
      <c r="A58" s="24">
        <f>A55+1</f>
        <v>25</v>
      </c>
      <c r="B58" s="13" t="s">
        <v>17</v>
      </c>
      <c r="C58" s="13" t="s">
        <v>36</v>
      </c>
      <c r="D58" s="28">
        <v>1</v>
      </c>
      <c r="E58" s="28">
        <v>30</v>
      </c>
      <c r="F58" s="28">
        <v>73</v>
      </c>
      <c r="G58" s="40">
        <v>46446.82</v>
      </c>
      <c r="H58" s="40">
        <v>6635.3</v>
      </c>
      <c r="I58" s="40">
        <f>G58+H58</f>
        <v>53082.12</v>
      </c>
      <c r="J58" s="13" t="s">
        <v>5</v>
      </c>
      <c r="K58" s="9"/>
      <c r="N58" s="2">
        <f>G58*5/35</f>
        <v>6635.26</v>
      </c>
    </row>
    <row r="59" spans="1:14" ht="15" customHeight="1" x14ac:dyDescent="0.2">
      <c r="A59" s="24">
        <f>A58+1</f>
        <v>26</v>
      </c>
      <c r="B59" s="13" t="s">
        <v>51</v>
      </c>
      <c r="C59" s="13" t="s">
        <v>121</v>
      </c>
      <c r="D59" s="28">
        <v>1</v>
      </c>
      <c r="E59" s="28">
        <v>20</v>
      </c>
      <c r="F59" s="28">
        <v>5</v>
      </c>
      <c r="G59" s="40">
        <v>28600.32</v>
      </c>
      <c r="H59" s="40"/>
      <c r="I59" s="40">
        <f>G59+H59</f>
        <v>28600.32</v>
      </c>
      <c r="J59" s="13" t="s">
        <v>4</v>
      </c>
      <c r="K59" s="9"/>
    </row>
    <row r="60" spans="1:14" ht="15" customHeight="1" x14ac:dyDescent="0.2">
      <c r="A60" s="24"/>
      <c r="B60" s="3"/>
      <c r="C60" s="3"/>
      <c r="D60" s="30"/>
      <c r="E60" s="30"/>
      <c r="F60" s="30"/>
      <c r="G60" s="27"/>
      <c r="H60" s="27"/>
      <c r="I60" s="27"/>
      <c r="J60" s="3"/>
      <c r="K60" s="9"/>
      <c r="M60" s="3"/>
    </row>
    <row r="61" spans="1:14" ht="15" customHeight="1" x14ac:dyDescent="0.2">
      <c r="A61" s="25"/>
      <c r="B61" s="17" t="s">
        <v>78</v>
      </c>
      <c r="C61" s="17"/>
      <c r="D61" s="35"/>
      <c r="E61" s="35"/>
      <c r="F61" s="35"/>
      <c r="G61" s="45"/>
      <c r="H61" s="45"/>
      <c r="I61" s="45"/>
      <c r="J61" s="18"/>
    </row>
    <row r="62" spans="1:14" ht="15" customHeight="1" x14ac:dyDescent="0.2">
      <c r="A62" s="24">
        <f>A59+1</f>
        <v>27</v>
      </c>
      <c r="B62" s="13" t="s">
        <v>79</v>
      </c>
      <c r="C62" s="13" t="s">
        <v>60</v>
      </c>
      <c r="D62" s="28">
        <v>1</v>
      </c>
      <c r="E62" s="28">
        <v>30</v>
      </c>
      <c r="F62" s="28">
        <v>20</v>
      </c>
      <c r="G62" s="40">
        <v>34320.300000000003</v>
      </c>
      <c r="H62" s="40"/>
      <c r="I62" s="40">
        <f>G62+H62</f>
        <v>34320.300000000003</v>
      </c>
      <c r="J62" s="13" t="s">
        <v>5</v>
      </c>
      <c r="K62" s="2"/>
      <c r="L62" s="2"/>
    </row>
    <row r="63" spans="1:14" ht="15" customHeight="1" x14ac:dyDescent="0.2">
      <c r="A63" s="24">
        <f>A62+1</f>
        <v>28</v>
      </c>
      <c r="B63" s="13" t="s">
        <v>122</v>
      </c>
      <c r="C63" s="13" t="s">
        <v>61</v>
      </c>
      <c r="D63" s="28">
        <v>1</v>
      </c>
      <c r="E63" s="28">
        <v>30</v>
      </c>
      <c r="F63" s="28">
        <v>10</v>
      </c>
      <c r="G63" s="40">
        <v>32032.28</v>
      </c>
      <c r="H63" s="40"/>
      <c r="I63" s="40">
        <f>G63+H63</f>
        <v>32032.28</v>
      </c>
      <c r="J63" s="13" t="s">
        <v>5</v>
      </c>
    </row>
    <row r="64" spans="1:14" ht="15" customHeight="1" x14ac:dyDescent="0.2">
      <c r="A64" s="24">
        <f>A63+1</f>
        <v>29</v>
      </c>
      <c r="B64" s="13" t="s">
        <v>122</v>
      </c>
      <c r="C64" s="13" t="s">
        <v>123</v>
      </c>
      <c r="D64" s="28">
        <v>1</v>
      </c>
      <c r="E64" s="28">
        <v>10</v>
      </c>
      <c r="F64" s="28">
        <v>5</v>
      </c>
      <c r="G64" s="40">
        <v>26312.3</v>
      </c>
      <c r="H64" s="40"/>
      <c r="I64" s="40">
        <f>G64+H64</f>
        <v>26312.3</v>
      </c>
      <c r="J64" s="13" t="s">
        <v>4</v>
      </c>
    </row>
    <row r="65" spans="1:13" ht="15" customHeight="1" x14ac:dyDescent="0.2">
      <c r="A65" s="24"/>
      <c r="B65" s="19"/>
      <c r="C65" s="19"/>
      <c r="D65" s="34"/>
      <c r="E65" s="34"/>
      <c r="F65" s="34"/>
      <c r="G65" s="46"/>
      <c r="H65" s="46"/>
      <c r="I65" s="46"/>
      <c r="J65" s="19"/>
      <c r="K65" s="9"/>
    </row>
    <row r="66" spans="1:13" ht="15" customHeight="1" x14ac:dyDescent="0.2">
      <c r="A66" s="24"/>
      <c r="B66" s="17" t="s">
        <v>45</v>
      </c>
      <c r="C66" s="17"/>
      <c r="D66" s="35"/>
      <c r="E66" s="35"/>
      <c r="F66" s="35"/>
      <c r="G66" s="45"/>
      <c r="H66" s="45"/>
      <c r="I66" s="45"/>
      <c r="J66" s="18"/>
      <c r="K66" s="9"/>
    </row>
    <row r="67" spans="1:13" ht="15" customHeight="1" x14ac:dyDescent="0.2">
      <c r="A67" s="24">
        <f>A64+1</f>
        <v>30</v>
      </c>
      <c r="B67" s="13" t="s">
        <v>44</v>
      </c>
      <c r="C67" s="13" t="s">
        <v>46</v>
      </c>
      <c r="D67" s="28">
        <v>1</v>
      </c>
      <c r="E67" s="28">
        <v>30</v>
      </c>
      <c r="F67" s="28">
        <v>20</v>
      </c>
      <c r="G67" s="40">
        <v>34320.300000000003</v>
      </c>
      <c r="H67" s="40"/>
      <c r="I67" s="40">
        <f>G67+H67</f>
        <v>34320.300000000003</v>
      </c>
      <c r="J67" s="13" t="s">
        <v>5</v>
      </c>
      <c r="K67" s="9"/>
    </row>
    <row r="68" spans="1:13" ht="15" customHeight="1" x14ac:dyDescent="0.2">
      <c r="A68" s="24">
        <f>A67+1</f>
        <v>31</v>
      </c>
      <c r="B68" s="13" t="s">
        <v>54</v>
      </c>
      <c r="C68" s="13" t="s">
        <v>47</v>
      </c>
      <c r="D68" s="28">
        <v>1</v>
      </c>
      <c r="E68" s="28">
        <v>30</v>
      </c>
      <c r="F68" s="28">
        <v>10</v>
      </c>
      <c r="G68" s="40">
        <v>32032.28</v>
      </c>
      <c r="H68" s="46"/>
      <c r="I68" s="40">
        <f>G68+H68</f>
        <v>32032.28</v>
      </c>
      <c r="J68" s="13" t="s">
        <v>5</v>
      </c>
      <c r="K68" s="37"/>
      <c r="M68" s="3"/>
    </row>
    <row r="69" spans="1:13" ht="15" customHeight="1" x14ac:dyDescent="0.2">
      <c r="A69" s="24">
        <f>A68+1</f>
        <v>32</v>
      </c>
      <c r="B69" s="13" t="s">
        <v>54</v>
      </c>
      <c r="C69" s="13" t="s">
        <v>48</v>
      </c>
      <c r="D69" s="28">
        <v>1</v>
      </c>
      <c r="E69" s="28">
        <v>30</v>
      </c>
      <c r="F69" s="28">
        <v>10</v>
      </c>
      <c r="G69" s="40">
        <v>32032.28</v>
      </c>
      <c r="H69" s="40"/>
      <c r="I69" s="40">
        <f>G69+H69</f>
        <v>32032.28</v>
      </c>
      <c r="J69" s="13" t="s">
        <v>5</v>
      </c>
      <c r="K69" s="9"/>
      <c r="M69" s="27"/>
    </row>
    <row r="70" spans="1:13" ht="15" customHeight="1" x14ac:dyDescent="0.2">
      <c r="A70" s="24"/>
      <c r="B70" s="19"/>
      <c r="C70" s="19"/>
      <c r="D70" s="34"/>
      <c r="E70" s="34"/>
      <c r="F70" s="34"/>
      <c r="G70" s="46"/>
      <c r="H70" s="46"/>
      <c r="I70" s="46"/>
      <c r="J70" s="19"/>
      <c r="K70" s="2"/>
      <c r="M70" s="3"/>
    </row>
    <row r="71" spans="1:13" ht="15" customHeight="1" x14ac:dyDescent="0.2">
      <c r="A71" s="24"/>
      <c r="B71" s="17" t="s">
        <v>55</v>
      </c>
      <c r="C71" s="17"/>
      <c r="D71" s="35"/>
      <c r="E71" s="35"/>
      <c r="F71" s="35"/>
      <c r="G71" s="45"/>
      <c r="H71" s="45"/>
      <c r="I71" s="45"/>
      <c r="J71" s="18"/>
    </row>
    <row r="72" spans="1:13" ht="15" customHeight="1" x14ac:dyDescent="0.2">
      <c r="A72" s="24">
        <f>A69+1</f>
        <v>33</v>
      </c>
      <c r="B72" s="13" t="s">
        <v>56</v>
      </c>
      <c r="C72" s="13" t="s">
        <v>58</v>
      </c>
      <c r="D72" s="28">
        <v>1</v>
      </c>
      <c r="E72" s="28">
        <v>30</v>
      </c>
      <c r="F72" s="28">
        <v>25</v>
      </c>
      <c r="G72" s="40">
        <v>35464.379999999997</v>
      </c>
      <c r="H72" s="40"/>
      <c r="I72" s="40">
        <f>G72+H72</f>
        <v>35464.379999999997</v>
      </c>
      <c r="J72" s="13" t="s">
        <v>5</v>
      </c>
    </row>
    <row r="73" spans="1:13" ht="15" customHeight="1" x14ac:dyDescent="0.2">
      <c r="A73" s="24">
        <f>A72+1</f>
        <v>34</v>
      </c>
      <c r="B73" s="13" t="s">
        <v>57</v>
      </c>
      <c r="C73" s="20" t="s">
        <v>59</v>
      </c>
      <c r="D73" s="34">
        <v>1</v>
      </c>
      <c r="E73" s="34">
        <v>20</v>
      </c>
      <c r="F73" s="34">
        <v>10</v>
      </c>
      <c r="G73" s="40">
        <v>29744.259999999995</v>
      </c>
      <c r="H73" s="40"/>
      <c r="I73" s="40">
        <f>G73+H73</f>
        <v>29744.259999999995</v>
      </c>
      <c r="J73" s="13" t="s">
        <v>5</v>
      </c>
      <c r="K73" s="2"/>
      <c r="L73" s="2"/>
    </row>
    <row r="74" spans="1:13" ht="15" customHeight="1" x14ac:dyDescent="0.2">
      <c r="B74" s="19"/>
      <c r="C74" s="19"/>
      <c r="D74" s="34"/>
      <c r="E74" s="34"/>
      <c r="F74" s="34"/>
      <c r="G74" s="34"/>
      <c r="H74" s="34"/>
      <c r="I74" s="34"/>
      <c r="J74" s="19"/>
    </row>
    <row r="75" spans="1:13" ht="15" customHeight="1" x14ac:dyDescent="0.2">
      <c r="A75" s="25"/>
      <c r="B75" s="17" t="s">
        <v>63</v>
      </c>
      <c r="C75" s="17"/>
      <c r="D75" s="35"/>
      <c r="E75" s="35"/>
      <c r="F75" s="35"/>
      <c r="G75" s="35"/>
      <c r="H75" s="35"/>
      <c r="I75" s="35"/>
      <c r="J75" s="18"/>
    </row>
    <row r="76" spans="1:13" ht="15" customHeight="1" x14ac:dyDescent="0.2">
      <c r="A76" s="24">
        <f>A73+1</f>
        <v>35</v>
      </c>
      <c r="B76" s="13" t="s">
        <v>62</v>
      </c>
      <c r="C76" s="13" t="s">
        <v>124</v>
      </c>
      <c r="D76" s="28">
        <v>1</v>
      </c>
      <c r="E76" s="28">
        <v>30</v>
      </c>
      <c r="F76" s="28">
        <v>20</v>
      </c>
      <c r="G76" s="40">
        <v>34320.300000000003</v>
      </c>
      <c r="H76" s="40"/>
      <c r="I76" s="40">
        <f>G76+H76</f>
        <v>34320.300000000003</v>
      </c>
      <c r="J76" s="13" t="s">
        <v>5</v>
      </c>
      <c r="K76" s="39"/>
    </row>
    <row r="77" spans="1:13" ht="15" customHeight="1" x14ac:dyDescent="0.2">
      <c r="A77" s="24">
        <f>A76+1</f>
        <v>36</v>
      </c>
      <c r="B77" s="13" t="s">
        <v>109</v>
      </c>
      <c r="C77" s="13" t="s">
        <v>99</v>
      </c>
      <c r="D77" s="28">
        <v>1</v>
      </c>
      <c r="E77" s="28">
        <v>10</v>
      </c>
      <c r="F77" s="28">
        <v>5</v>
      </c>
      <c r="G77" s="40">
        <v>26312.3</v>
      </c>
      <c r="H77" s="40"/>
      <c r="I77" s="40">
        <f>G77+H77</f>
        <v>26312.3</v>
      </c>
      <c r="J77" s="13" t="s">
        <v>4</v>
      </c>
      <c r="K77" s="2"/>
      <c r="L77" s="48" t="s">
        <v>110</v>
      </c>
    </row>
    <row r="78" spans="1:13" ht="15" customHeight="1" x14ac:dyDescent="0.2">
      <c r="D78" s="29"/>
      <c r="E78" s="29"/>
      <c r="F78" s="29"/>
    </row>
    <row r="79" spans="1:13" ht="15" customHeight="1" x14ac:dyDescent="0.2">
      <c r="A79" s="24"/>
      <c r="B79" s="17" t="s">
        <v>118</v>
      </c>
      <c r="C79" s="17"/>
      <c r="D79" s="35"/>
      <c r="E79" s="35"/>
      <c r="F79" s="35"/>
      <c r="G79" s="45"/>
      <c r="H79" s="45"/>
      <c r="I79" s="45"/>
      <c r="J79" s="18"/>
      <c r="K79" s="37" t="s">
        <v>69</v>
      </c>
    </row>
    <row r="80" spans="1:13" ht="15" customHeight="1" x14ac:dyDescent="0.2">
      <c r="A80" s="24">
        <f>A77+1</f>
        <v>37</v>
      </c>
      <c r="B80" s="13" t="s">
        <v>119</v>
      </c>
      <c r="C80" s="13" t="s">
        <v>64</v>
      </c>
      <c r="D80" s="28">
        <v>1</v>
      </c>
      <c r="E80" s="28">
        <v>30</v>
      </c>
      <c r="F80" s="28">
        <v>33.700000000000003</v>
      </c>
      <c r="G80" s="40">
        <v>37454.900000000009</v>
      </c>
      <c r="H80" s="46"/>
      <c r="I80" s="40">
        <f t="shared" ref="I80:I86" si="0">G80+H80</f>
        <v>37454.900000000009</v>
      </c>
      <c r="J80" s="20" t="s">
        <v>4</v>
      </c>
    </row>
    <row r="81" spans="1:13" ht="15" customHeight="1" x14ac:dyDescent="0.2">
      <c r="A81" s="24">
        <f t="shared" ref="A81:A86" si="1">A80+1</f>
        <v>38</v>
      </c>
      <c r="B81" s="13" t="s">
        <v>111</v>
      </c>
      <c r="C81" s="13" t="s">
        <v>65</v>
      </c>
      <c r="D81" s="28">
        <v>1</v>
      </c>
      <c r="E81" s="28">
        <v>30</v>
      </c>
      <c r="F81" s="28">
        <v>23.46</v>
      </c>
      <c r="G81" s="40">
        <v>35112.14</v>
      </c>
      <c r="H81" s="46"/>
      <c r="I81" s="40">
        <f t="shared" si="0"/>
        <v>35112.14</v>
      </c>
      <c r="J81" s="20" t="s">
        <v>4</v>
      </c>
    </row>
    <row r="82" spans="1:13" ht="15" customHeight="1" x14ac:dyDescent="0.2">
      <c r="A82" s="24">
        <f t="shared" si="1"/>
        <v>39</v>
      </c>
      <c r="B82" s="13" t="s">
        <v>111</v>
      </c>
      <c r="C82" s="20" t="s">
        <v>66</v>
      </c>
      <c r="D82" s="34">
        <v>1</v>
      </c>
      <c r="E82" s="34">
        <v>30</v>
      </c>
      <c r="F82" s="28">
        <v>23.46</v>
      </c>
      <c r="G82" s="40">
        <v>35112.14</v>
      </c>
      <c r="H82" s="46"/>
      <c r="I82" s="40">
        <f t="shared" si="0"/>
        <v>35112.14</v>
      </c>
      <c r="J82" s="20" t="s">
        <v>4</v>
      </c>
    </row>
    <row r="83" spans="1:13" ht="15" customHeight="1" x14ac:dyDescent="0.2">
      <c r="A83" s="24">
        <f t="shared" si="1"/>
        <v>40</v>
      </c>
      <c r="B83" s="13" t="s">
        <v>111</v>
      </c>
      <c r="C83" s="13" t="s">
        <v>67</v>
      </c>
      <c r="D83" s="28">
        <v>1</v>
      </c>
      <c r="E83" s="28">
        <v>30</v>
      </c>
      <c r="F83" s="28">
        <v>23.46</v>
      </c>
      <c r="G83" s="40">
        <v>35112.14</v>
      </c>
      <c r="H83" s="40"/>
      <c r="I83" s="40">
        <f t="shared" si="0"/>
        <v>35112.14</v>
      </c>
      <c r="J83" s="13" t="s">
        <v>4</v>
      </c>
    </row>
    <row r="84" spans="1:13" ht="15" customHeight="1" x14ac:dyDescent="0.2">
      <c r="A84" s="24">
        <f t="shared" si="1"/>
        <v>41</v>
      </c>
      <c r="B84" s="13" t="s">
        <v>111</v>
      </c>
      <c r="C84" s="13" t="s">
        <v>126</v>
      </c>
      <c r="D84" s="28">
        <v>1</v>
      </c>
      <c r="E84" s="28">
        <v>30</v>
      </c>
      <c r="F84" s="28">
        <v>23.46</v>
      </c>
      <c r="G84" s="40">
        <v>35112.14</v>
      </c>
      <c r="H84" s="40"/>
      <c r="I84" s="40">
        <f t="shared" si="0"/>
        <v>35112.14</v>
      </c>
      <c r="J84" s="13" t="s">
        <v>4</v>
      </c>
      <c r="K84" s="2"/>
      <c r="L84" s="2"/>
    </row>
    <row r="85" spans="1:13" ht="15" customHeight="1" x14ac:dyDescent="0.2">
      <c r="A85" s="24">
        <f t="shared" si="1"/>
        <v>42</v>
      </c>
      <c r="B85" s="13" t="s">
        <v>111</v>
      </c>
      <c r="C85" s="13" t="s">
        <v>112</v>
      </c>
      <c r="D85" s="28">
        <v>1</v>
      </c>
      <c r="E85" s="28">
        <v>30</v>
      </c>
      <c r="F85" s="28">
        <v>23.46</v>
      </c>
      <c r="G85" s="40">
        <v>35112.14</v>
      </c>
      <c r="H85" s="40"/>
      <c r="I85" s="40">
        <f t="shared" si="0"/>
        <v>35112.14</v>
      </c>
      <c r="J85" s="13" t="s">
        <v>4</v>
      </c>
      <c r="K85" s="2"/>
      <c r="L85" s="2"/>
    </row>
    <row r="86" spans="1:13" ht="15" customHeight="1" x14ac:dyDescent="0.2">
      <c r="A86" s="24">
        <f t="shared" si="1"/>
        <v>43</v>
      </c>
      <c r="B86" s="13" t="s">
        <v>111</v>
      </c>
      <c r="C86" s="13" t="s">
        <v>113</v>
      </c>
      <c r="D86" s="28">
        <v>1</v>
      </c>
      <c r="E86" s="28">
        <v>30</v>
      </c>
      <c r="F86" s="28">
        <v>10</v>
      </c>
      <c r="G86" s="40">
        <v>32032.28</v>
      </c>
      <c r="H86" s="40"/>
      <c r="I86" s="40">
        <f t="shared" si="0"/>
        <v>32032.28</v>
      </c>
      <c r="J86" s="13" t="s">
        <v>4</v>
      </c>
      <c r="K86" s="2"/>
      <c r="L86" s="2"/>
    </row>
    <row r="87" spans="1:13" ht="15" customHeight="1" x14ac:dyDescent="0.2">
      <c r="D87" s="29"/>
      <c r="E87" s="29"/>
      <c r="F87" s="29"/>
      <c r="G87" s="41"/>
      <c r="H87" s="41"/>
      <c r="I87" s="41"/>
    </row>
    <row r="88" spans="1:13" ht="15" customHeight="1" x14ac:dyDescent="0.2">
      <c r="A88" s="24"/>
      <c r="B88" s="17" t="s">
        <v>80</v>
      </c>
      <c r="C88" s="17"/>
      <c r="D88" s="35"/>
      <c r="E88" s="35"/>
      <c r="F88" s="35"/>
      <c r="G88" s="45"/>
      <c r="H88" s="45"/>
      <c r="I88" s="45"/>
      <c r="J88" s="18"/>
      <c r="L88" s="37"/>
    </row>
    <row r="89" spans="1:13" ht="15" customHeight="1" x14ac:dyDescent="0.2">
      <c r="A89" s="24">
        <f>A86+1</f>
        <v>44</v>
      </c>
      <c r="B89" s="13" t="s">
        <v>82</v>
      </c>
      <c r="C89" s="13" t="s">
        <v>99</v>
      </c>
      <c r="D89" s="28">
        <v>1</v>
      </c>
      <c r="E89" s="28">
        <v>30</v>
      </c>
      <c r="F89" s="28">
        <v>58</v>
      </c>
      <c r="G89" s="40">
        <v>43014.720000000001</v>
      </c>
      <c r="H89" s="46">
        <v>6145.02</v>
      </c>
      <c r="I89" s="40">
        <f t="shared" ref="I89:I94" si="2">G89+H89</f>
        <v>49159.740000000005</v>
      </c>
      <c r="J89" s="20" t="s">
        <v>4</v>
      </c>
    </row>
    <row r="90" spans="1:13" ht="15" customHeight="1" x14ac:dyDescent="0.2">
      <c r="A90" s="24">
        <f>A89+1</f>
        <v>45</v>
      </c>
      <c r="B90" s="13" t="s">
        <v>81</v>
      </c>
      <c r="C90" s="13" t="s">
        <v>43</v>
      </c>
      <c r="D90" s="28">
        <v>1</v>
      </c>
      <c r="E90" s="28">
        <v>30</v>
      </c>
      <c r="F90" s="28">
        <v>30</v>
      </c>
      <c r="G90" s="40">
        <v>36608.32</v>
      </c>
      <c r="H90" s="40">
        <v>5229.7</v>
      </c>
      <c r="I90" s="40">
        <f t="shared" si="2"/>
        <v>41838.019999999997</v>
      </c>
      <c r="J90" s="13" t="s">
        <v>5</v>
      </c>
    </row>
    <row r="91" spans="1:13" ht="15" customHeight="1" x14ac:dyDescent="0.2">
      <c r="A91" s="24">
        <f>A90+1</f>
        <v>46</v>
      </c>
      <c r="B91" s="13" t="s">
        <v>83</v>
      </c>
      <c r="C91" s="13" t="s">
        <v>84</v>
      </c>
      <c r="D91" s="34">
        <v>1</v>
      </c>
      <c r="E91" s="34">
        <v>30</v>
      </c>
      <c r="F91" s="34">
        <v>20</v>
      </c>
      <c r="G91" s="40">
        <v>34320.300000000003</v>
      </c>
      <c r="H91" s="46"/>
      <c r="I91" s="40">
        <f t="shared" si="2"/>
        <v>34320.300000000003</v>
      </c>
      <c r="J91" s="20" t="s">
        <v>4</v>
      </c>
    </row>
    <row r="92" spans="1:13" ht="15" customHeight="1" x14ac:dyDescent="0.2">
      <c r="A92" s="24">
        <f>A91+1</f>
        <v>47</v>
      </c>
      <c r="B92" s="13" t="s">
        <v>83</v>
      </c>
      <c r="C92" s="13" t="s">
        <v>85</v>
      </c>
      <c r="D92" s="28">
        <v>1</v>
      </c>
      <c r="E92" s="28">
        <v>20</v>
      </c>
      <c r="F92" s="28">
        <v>10</v>
      </c>
      <c r="G92" s="40">
        <v>29744.259999999995</v>
      </c>
      <c r="H92" s="46">
        <v>4249.1399999999994</v>
      </c>
      <c r="I92" s="40">
        <f t="shared" si="2"/>
        <v>33993.399999999994</v>
      </c>
      <c r="J92" s="20" t="s">
        <v>4</v>
      </c>
      <c r="M92" s="49" t="s">
        <v>100</v>
      </c>
    </row>
    <row r="93" spans="1:13" ht="15" customHeight="1" x14ac:dyDescent="0.2">
      <c r="A93" s="24">
        <f>A92+1</f>
        <v>48</v>
      </c>
      <c r="B93" s="13" t="s">
        <v>83</v>
      </c>
      <c r="C93" s="13" t="s">
        <v>87</v>
      </c>
      <c r="D93" s="28">
        <v>1</v>
      </c>
      <c r="E93" s="28">
        <v>20</v>
      </c>
      <c r="F93" s="28">
        <v>10</v>
      </c>
      <c r="G93" s="40">
        <v>29744.259999999995</v>
      </c>
      <c r="H93" s="46">
        <v>4249.1399999999994</v>
      </c>
      <c r="I93" s="40">
        <f t="shared" si="2"/>
        <v>33993.399999999994</v>
      </c>
      <c r="J93" s="20" t="s">
        <v>4</v>
      </c>
      <c r="M93" s="49"/>
    </row>
    <row r="94" spans="1:13" ht="15" customHeight="1" x14ac:dyDescent="0.2">
      <c r="A94" s="24">
        <f>A93+1</f>
        <v>49</v>
      </c>
      <c r="B94" s="13" t="s">
        <v>83</v>
      </c>
      <c r="C94" s="13" t="s">
        <v>114</v>
      </c>
      <c r="D94" s="28">
        <v>1</v>
      </c>
      <c r="E94" s="28">
        <v>30</v>
      </c>
      <c r="F94" s="28">
        <v>10</v>
      </c>
      <c r="G94" s="40">
        <v>32032.28</v>
      </c>
      <c r="H94" s="40"/>
      <c r="I94" s="40">
        <f t="shared" si="2"/>
        <v>32032.28</v>
      </c>
      <c r="J94" s="20" t="s">
        <v>4</v>
      </c>
      <c r="K94" s="2"/>
      <c r="L94" s="2"/>
    </row>
    <row r="95" spans="1:13" x14ac:dyDescent="0.2">
      <c r="D95" s="29"/>
      <c r="E95" s="29"/>
      <c r="F95" s="29"/>
      <c r="G95" s="41"/>
      <c r="H95" s="41"/>
      <c r="I95" s="41"/>
      <c r="J95" s="20"/>
    </row>
    <row r="96" spans="1:13" ht="15" customHeight="1" x14ac:dyDescent="0.2">
      <c r="A96" s="24"/>
      <c r="B96" s="17" t="s">
        <v>90</v>
      </c>
      <c r="C96" s="17"/>
      <c r="D96" s="35"/>
      <c r="E96" s="35"/>
      <c r="F96" s="35"/>
      <c r="G96" s="45"/>
      <c r="H96" s="45"/>
      <c r="I96" s="45"/>
      <c r="J96" s="18"/>
      <c r="L96" s="37"/>
    </row>
    <row r="97" spans="1:10" ht="15" customHeight="1" x14ac:dyDescent="0.2">
      <c r="A97" s="24">
        <f>A94+1</f>
        <v>50</v>
      </c>
      <c r="B97" s="13" t="s">
        <v>92</v>
      </c>
      <c r="C97" s="13" t="s">
        <v>94</v>
      </c>
      <c r="D97" s="28">
        <v>1</v>
      </c>
      <c r="E97" s="28">
        <v>30</v>
      </c>
      <c r="F97" s="28">
        <v>52</v>
      </c>
      <c r="G97" s="40">
        <v>41642.020000000004</v>
      </c>
      <c r="H97" s="40">
        <v>5948.88</v>
      </c>
      <c r="I97" s="40">
        <f>G97+H97</f>
        <v>47590.9</v>
      </c>
      <c r="J97" s="20" t="s">
        <v>4</v>
      </c>
    </row>
    <row r="98" spans="1:10" ht="15" customHeight="1" x14ac:dyDescent="0.2">
      <c r="A98" s="24">
        <f>A97+1</f>
        <v>51</v>
      </c>
      <c r="B98" s="13" t="s">
        <v>91</v>
      </c>
      <c r="C98" s="13" t="s">
        <v>93</v>
      </c>
      <c r="D98" s="28">
        <v>1</v>
      </c>
      <c r="E98" s="28">
        <v>30</v>
      </c>
      <c r="F98" s="28">
        <v>16</v>
      </c>
      <c r="G98" s="40">
        <v>33405.119999999995</v>
      </c>
      <c r="H98" s="46"/>
      <c r="I98" s="40">
        <f>G98+H98</f>
        <v>33405.119999999995</v>
      </c>
      <c r="J98" s="20" t="s">
        <v>4</v>
      </c>
    </row>
    <row r="99" spans="1:10" ht="15" customHeight="1" x14ac:dyDescent="0.2">
      <c r="A99" s="24">
        <f>A98+1</f>
        <v>52</v>
      </c>
      <c r="B99" s="13" t="s">
        <v>91</v>
      </c>
      <c r="C99" s="13" t="s">
        <v>95</v>
      </c>
      <c r="D99" s="28">
        <v>1</v>
      </c>
      <c r="E99" s="28">
        <v>30</v>
      </c>
      <c r="F99" s="28">
        <v>10</v>
      </c>
      <c r="G99" s="40">
        <v>32032.28</v>
      </c>
      <c r="H99" s="40"/>
      <c r="I99" s="40">
        <f>G99+H99</f>
        <v>32032.28</v>
      </c>
      <c r="J99" s="13" t="s">
        <v>4</v>
      </c>
    </row>
    <row r="100" spans="1:10" ht="15" customHeight="1" x14ac:dyDescent="0.2">
      <c r="A100" s="24">
        <f>A99+1</f>
        <v>53</v>
      </c>
      <c r="B100" s="13" t="s">
        <v>91</v>
      </c>
      <c r="C100" s="13" t="s">
        <v>125</v>
      </c>
      <c r="D100" s="28">
        <v>1</v>
      </c>
      <c r="E100" s="28">
        <v>30</v>
      </c>
      <c r="F100" s="28">
        <v>10</v>
      </c>
      <c r="G100" s="40">
        <v>32032.28</v>
      </c>
      <c r="H100" s="40"/>
      <c r="I100" s="40">
        <f>G100+H100</f>
        <v>32032.28</v>
      </c>
      <c r="J100" s="13" t="s">
        <v>4</v>
      </c>
    </row>
    <row r="101" spans="1:10" ht="15" customHeight="1" x14ac:dyDescent="0.2">
      <c r="A101" s="24">
        <f>A100+1</f>
        <v>54</v>
      </c>
      <c r="B101" s="13" t="s">
        <v>91</v>
      </c>
      <c r="C101" s="13" t="s">
        <v>105</v>
      </c>
      <c r="D101" s="28">
        <v>1</v>
      </c>
      <c r="E101" s="28">
        <v>30</v>
      </c>
      <c r="F101" s="28">
        <v>10</v>
      </c>
      <c r="G101" s="40">
        <v>32032.28</v>
      </c>
      <c r="H101" s="40"/>
      <c r="I101" s="40">
        <f>G101+H101</f>
        <v>32032.28</v>
      </c>
      <c r="J101" s="13" t="s">
        <v>4</v>
      </c>
    </row>
    <row r="102" spans="1:10" ht="15" customHeight="1" x14ac:dyDescent="0.2">
      <c r="J102" s="15"/>
    </row>
    <row r="103" spans="1:10" ht="15" hidden="1" customHeight="1" x14ac:dyDescent="0.2"/>
    <row r="104" spans="1:10" ht="15" hidden="1" customHeight="1" x14ac:dyDescent="0.2">
      <c r="G104" s="47">
        <f>SUM(G16:G103)</f>
        <v>1855121.3799999997</v>
      </c>
      <c r="H104" s="47">
        <f>SUM(H16:H103)</f>
        <v>69115.62000000001</v>
      </c>
      <c r="I104" s="47">
        <f>SUM(I16:I103)</f>
        <v>1924236.9999999998</v>
      </c>
      <c r="J104" s="47">
        <v>1684408.41</v>
      </c>
    </row>
    <row r="105" spans="1:10" ht="15" hidden="1" customHeight="1" x14ac:dyDescent="0.2">
      <c r="G105" s="2" t="e">
        <f>#REF!-#REF!</f>
        <v>#REF!</v>
      </c>
      <c r="H105" s="2">
        <v>54797.75</v>
      </c>
      <c r="I105" s="2">
        <v>1684408.41</v>
      </c>
      <c r="J105" s="47">
        <f>I104-J104</f>
        <v>239828.58999999985</v>
      </c>
    </row>
    <row r="106" spans="1:10" ht="15" hidden="1" customHeight="1" x14ac:dyDescent="0.2">
      <c r="G106" s="47" t="e">
        <f>G104-G105</f>
        <v>#REF!</v>
      </c>
      <c r="H106" s="47">
        <f>H105-H104</f>
        <v>-14317.87000000001</v>
      </c>
      <c r="I106" s="47">
        <f>I104-I105</f>
        <v>239828.58999999985</v>
      </c>
    </row>
    <row r="107" spans="1:10" hidden="1" x14ac:dyDescent="0.2"/>
    <row r="108" spans="1:10" hidden="1" x14ac:dyDescent="0.2"/>
    <row r="109" spans="1:10" hidden="1" x14ac:dyDescent="0.2"/>
    <row r="110" spans="1:10" hidden="1" x14ac:dyDescent="0.2"/>
    <row r="111" spans="1:10" hidden="1" x14ac:dyDescent="0.2"/>
    <row r="112" spans="1:10" x14ac:dyDescent="0.2">
      <c r="D112" s="2">
        <v>31</v>
      </c>
      <c r="E112" s="16" t="s">
        <v>116</v>
      </c>
      <c r="G112" s="41">
        <f>G17+G18+G19+G27+G28+G29+G33+G34+G38+G42+G43+G44+G47+G48+G49+G54+G58+G62+G55+G50+G39+G35+G30+G63+G67+G68+G69+G72+G73+G76+G90</f>
        <v>1068727.6600000004</v>
      </c>
      <c r="H112" s="41">
        <f>H17+H18+H19+H27+H28+H29+H33+H34+H38+H42+H43+H44+H47+H48+H49+H54+H58+H62+H55+H50+H39+H35+H30+H63+H67+H68+H69+H72+H73+H76+H90</f>
        <v>40188.54</v>
      </c>
      <c r="I112" s="41">
        <f>G112+H112</f>
        <v>1108916.2000000004</v>
      </c>
    </row>
    <row r="113" spans="4:9" x14ac:dyDescent="0.2">
      <c r="D113" s="2">
        <v>22</v>
      </c>
      <c r="E113" s="16" t="s">
        <v>117</v>
      </c>
      <c r="G113" s="41">
        <f>G51+G64+G80+G81+G82+G83+G84+G85+G86+G92+G93+G94+G97+G98+G99+G100+G101+G77+G22+G59+G89+G91</f>
        <v>728049.14000000025</v>
      </c>
      <c r="H113" s="41">
        <f>H51+H64+H80+H81+H82+H83+H84+H85+H86+H92+H93+H94+H97+H98+H99+H100+H101+H77+H22+H59+H89+H91</f>
        <v>20592.18</v>
      </c>
      <c r="I113" s="41">
        <f>G113+H113</f>
        <v>748641.3200000003</v>
      </c>
    </row>
    <row r="114" spans="4:9" x14ac:dyDescent="0.2">
      <c r="D114" s="2">
        <v>1</v>
      </c>
      <c r="E114" s="16" t="s">
        <v>115</v>
      </c>
      <c r="G114" s="41">
        <f>G16</f>
        <v>58344.58</v>
      </c>
      <c r="H114" s="41">
        <f>H16</f>
        <v>8334.9</v>
      </c>
      <c r="I114" s="41">
        <f>G114+H114</f>
        <v>66679.48</v>
      </c>
    </row>
    <row r="115" spans="4:9" x14ac:dyDescent="0.2">
      <c r="I115" s="24"/>
    </row>
    <row r="116" spans="4:9" x14ac:dyDescent="0.2">
      <c r="I116" s="41"/>
    </row>
    <row r="117" spans="4:9" x14ac:dyDescent="0.2">
      <c r="I117" s="42">
        <f>I112+I113+I114</f>
        <v>1924237.0000000007</v>
      </c>
    </row>
    <row r="118" spans="4:9" x14ac:dyDescent="0.2">
      <c r="I118" s="42">
        <v>1924237</v>
      </c>
    </row>
    <row r="119" spans="4:9" x14ac:dyDescent="0.2">
      <c r="I119" s="42"/>
    </row>
  </sheetData>
  <mergeCells count="1">
    <mergeCell ref="M92:M9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0A65F-0F7A-462F-928E-DA17888529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D96039-F5D5-4261-835A-41A7E03BC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B2FBE-0397-42DC-A3CD-6252E4DF8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RLlT 2022 (PressInicial)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ict_domingo</dc:creator>
  <cp:lastModifiedBy>Institut d'Estudis Metropolitans de Barcelona</cp:lastModifiedBy>
  <cp:lastPrinted>2020-07-27T15:21:26Z</cp:lastPrinted>
  <dcterms:created xsi:type="dcterms:W3CDTF">2006-01-26T12:17:21Z</dcterms:created>
  <dcterms:modified xsi:type="dcterms:W3CDTF">2022-02-15T12:14:21Z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