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2/Juny/"/>
    </mc:Choice>
  </mc:AlternateContent>
  <xr:revisionPtr revIDLastSave="45" documentId="8_{9485B3A7-4741-4FE4-AC6A-A8449D51C7BC}" xr6:coauthVersionLast="47" xr6:coauthVersionMax="47" xr10:uidLastSave="{B8D749CE-0D79-470F-9BA8-0A49D9543933}"/>
  <bookViews>
    <workbookView xWindow="-120" yWindow="-120" windowWidth="29040" windowHeight="15840" xr2:uid="{00000000-000D-0000-FFFF-FFFF00000000}"/>
  </bookViews>
  <sheets>
    <sheet name="1r. i 2n. trimestre 21" sheetId="24" r:id="rId1"/>
    <sheet name="3r. i 4t. trimestre 21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6" l="1"/>
  <c r="G18" i="26"/>
  <c r="H11" i="26" l="1"/>
  <c r="H40" i="26"/>
  <c r="G25" i="26"/>
  <c r="H25" i="26" s="1"/>
  <c r="G23" i="26"/>
  <c r="H22" i="26" s="1"/>
  <c r="G21" i="26"/>
  <c r="G20" i="26"/>
  <c r="H20" i="26" s="1"/>
  <c r="H18" i="26"/>
  <c r="G14" i="26"/>
  <c r="G15" i="26"/>
  <c r="H24" i="26"/>
  <c r="H38" i="26"/>
  <c r="G33" i="24"/>
  <c r="H33" i="24" s="1"/>
  <c r="H14" i="26" l="1"/>
  <c r="H30" i="24"/>
  <c r="G14" i="24" l="1"/>
  <c r="H12" i="24" l="1"/>
  <c r="H11" i="24" l="1"/>
  <c r="H10" i="24"/>
  <c r="H13" i="26" l="1"/>
  <c r="H10" i="26" l="1"/>
  <c r="H32" i="26" l="1"/>
  <c r="H36" i="26"/>
  <c r="H42" i="26" s="1"/>
  <c r="H47" i="26"/>
  <c r="H17" i="26"/>
  <c r="H16" i="26"/>
  <c r="H30" i="26" l="1"/>
  <c r="H34" i="26"/>
  <c r="H49" i="26" l="1"/>
  <c r="H28" i="24"/>
  <c r="H14" i="24" l="1"/>
  <c r="H16" i="24" s="1"/>
  <c r="H36" i="24" l="1"/>
  <c r="H38" i="24" s="1"/>
</calcChain>
</file>

<file path=xl/sharedStrings.xml><?xml version="1.0" encoding="utf-8"?>
<sst xmlns="http://schemas.openxmlformats.org/spreadsheetml/2006/main" count="121" uniqueCount="71">
  <si>
    <t>Relació dietes i desplaçaments  1r. I 2n. Trimestre'21 (01/01/2021 - 30/06/2021)</t>
  </si>
  <si>
    <t>Concepte</t>
  </si>
  <si>
    <t>Econòmica</t>
  </si>
  <si>
    <t>Estudi</t>
  </si>
  <si>
    <t>Import</t>
  </si>
  <si>
    <t>Total</t>
  </si>
  <si>
    <t xml:space="preserve">Programa </t>
  </si>
  <si>
    <t>Relació quilometratge i tiquets desplaçaments 1r. I 2n. Trimestre'21</t>
  </si>
  <si>
    <t>21031K</t>
  </si>
  <si>
    <t xml:space="preserve">462.00 </t>
  </si>
  <si>
    <t>21006K</t>
  </si>
  <si>
    <t>IERMB</t>
  </si>
  <si>
    <t>Relació quilometratge i tiquets desplaçaments 1r. I 2n. Trimestre'21 i altres despeses</t>
  </si>
  <si>
    <t>21049K</t>
  </si>
  <si>
    <t>21005H</t>
  </si>
  <si>
    <t>TOTAL PROGRAMA 462.00</t>
  </si>
  <si>
    <t>462.01</t>
  </si>
  <si>
    <t>OHB</t>
  </si>
  <si>
    <t>TOTAL PROGRAMA 462.01</t>
  </si>
  <si>
    <t>Programa</t>
  </si>
  <si>
    <t>DIR01</t>
  </si>
  <si>
    <t>462.02</t>
  </si>
  <si>
    <t>P21007</t>
  </si>
  <si>
    <t>IIAB</t>
  </si>
  <si>
    <t>P21002</t>
  </si>
  <si>
    <t>PIIA11</t>
  </si>
  <si>
    <t>P21016</t>
  </si>
  <si>
    <t>P21020</t>
  </si>
  <si>
    <t>TOTAL PROGRAMA 462.02</t>
  </si>
  <si>
    <t>TOTAL A PAGAR 15-07-2021</t>
  </si>
  <si>
    <t>Relació quilometratge i tiquets desplaçaments 3r. I 4t. Trimestre'21</t>
  </si>
  <si>
    <t>Relació dietes i desplaçaments  3r. I 4t. Trimestre'21 (01/07/2021 - 31/12/2021)</t>
  </si>
  <si>
    <t>Relació dietes, quilometratge i tiquets desplaçaments 3r. I 4t. Trimestre'21</t>
  </si>
  <si>
    <t>21013H</t>
  </si>
  <si>
    <t>M4SURE</t>
  </si>
  <si>
    <t>CSU03H</t>
  </si>
  <si>
    <t>Relació altres despeses diverses</t>
  </si>
  <si>
    <t>MOB05K</t>
  </si>
  <si>
    <t>PIIAB11</t>
  </si>
  <si>
    <t>Relació dietes 3r. I 4t. Trimestre'21</t>
  </si>
  <si>
    <t>Relació quilometratge 3r. I 4t. Trimestre'21</t>
  </si>
  <si>
    <t>21082Q</t>
  </si>
  <si>
    <t>21087Q</t>
  </si>
  <si>
    <t>Relació tiquets desplaçaments 3r. I 4t. Trimestre'21</t>
  </si>
  <si>
    <t>19080I</t>
  </si>
  <si>
    <t>Relació dietes, quilometratge, tiquets desplaçaments i altres despeses diverses 3r. I 4t. Trimestre'21</t>
  </si>
  <si>
    <t>P21021</t>
  </si>
  <si>
    <t>TOTAL A PAGAR 30-12-2021</t>
  </si>
  <si>
    <t>DUS06J</t>
  </si>
  <si>
    <t>ERU04K</t>
  </si>
  <si>
    <t xml:space="preserve">P19002 </t>
  </si>
  <si>
    <t xml:space="preserve">20009K </t>
  </si>
  <si>
    <t>000240</t>
  </si>
  <si>
    <t>000008</t>
  </si>
  <si>
    <t>000054</t>
  </si>
  <si>
    <t>000004</t>
  </si>
  <si>
    <t>000279</t>
  </si>
  <si>
    <t>000278</t>
  </si>
  <si>
    <t>Col·laboradors (Sostenibilitat Urbana)</t>
  </si>
  <si>
    <t>000346</t>
  </si>
  <si>
    <t>000147</t>
  </si>
  <si>
    <t>000353</t>
  </si>
  <si>
    <t>000009</t>
  </si>
  <si>
    <t>000329</t>
  </si>
  <si>
    <t>000024</t>
  </si>
  <si>
    <t>000242</t>
  </si>
  <si>
    <t>000247</t>
  </si>
  <si>
    <t>000057</t>
  </si>
  <si>
    <t>000300</t>
  </si>
  <si>
    <t>000340</t>
  </si>
  <si>
    <t>Nº Treballador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</si>
</sst>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8" xfId="0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4" fontId="2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43" xfId="0" applyFont="1" applyBorder="1" applyAlignment="1">
      <alignment horizontal="center" vertical="center"/>
    </xf>
    <xf numFmtId="2" fontId="3" fillId="0" borderId="43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2" fillId="3" borderId="45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46" xfId="0" applyBorder="1"/>
    <xf numFmtId="0" fontId="0" fillId="0" borderId="8" xfId="0" applyBorder="1" applyAlignment="1">
      <alignment wrapText="1"/>
    </xf>
    <xf numFmtId="4" fontId="0" fillId="0" borderId="28" xfId="0" applyNumberFormat="1" applyBorder="1"/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2" fontId="3" fillId="0" borderId="4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0" fillId="0" borderId="51" xfId="0" applyBorder="1"/>
    <xf numFmtId="0" fontId="0" fillId="0" borderId="52" xfId="0" applyBorder="1" applyAlignment="1">
      <alignment wrapText="1"/>
    </xf>
    <xf numFmtId="0" fontId="0" fillId="0" borderId="52" xfId="0" applyBorder="1"/>
    <xf numFmtId="4" fontId="0" fillId="0" borderId="53" xfId="0" applyNumberFormat="1" applyBorder="1"/>
    <xf numFmtId="0" fontId="3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2" fontId="3" fillId="0" borderId="5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2" fontId="3" fillId="0" borderId="5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3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right" vertical="center"/>
    </xf>
    <xf numFmtId="0" fontId="2" fillId="3" borderId="31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164" fontId="3" fillId="0" borderId="3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5" fillId="4" borderId="40" xfId="0" applyFont="1" applyFill="1" applyBorder="1" applyAlignment="1">
      <alignment horizontal="right" vertical="center" wrapText="1"/>
    </xf>
    <xf numFmtId="0" fontId="5" fillId="0" borderId="41" xfId="0" applyFont="1" applyBorder="1" applyAlignment="1">
      <alignment horizontal="right" vertical="center" wrapText="1"/>
    </xf>
    <xf numFmtId="0" fontId="5" fillId="0" borderId="42" xfId="0" applyFont="1" applyBorder="1" applyAlignment="1">
      <alignment horizontal="righ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164" fontId="5" fillId="4" borderId="37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64" fontId="3" fillId="0" borderId="36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2" fontId="3" fillId="0" borderId="50" xfId="0" applyNumberFormat="1" applyFont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1</xdr:row>
      <xdr:rowOff>47625</xdr:rowOff>
    </xdr:from>
    <xdr:to>
      <xdr:col>2</xdr:col>
      <xdr:colOff>328192</xdr:colOff>
      <xdr:row>4</xdr:row>
      <xdr:rowOff>104775</xdr:rowOff>
    </xdr:to>
    <xdr:pic>
      <xdr:nvPicPr>
        <xdr:cNvPr id="2" name="Imagen 2" descr="N:\LOGOS\IERMB\Logo IERMB sense nom.jpg">
          <a:extLst>
            <a:ext uri="{FF2B5EF4-FFF2-40B4-BE49-F238E27FC236}">
              <a16:creationId xmlns:a16="http://schemas.microsoft.com/office/drawing/2014/main" id="{4A956039-C3CE-43B4-987D-0CE698882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47625"/>
          <a:ext cx="89016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152400</xdr:rowOff>
    </xdr:from>
    <xdr:to>
      <xdr:col>2</xdr:col>
      <xdr:colOff>471066</xdr:colOff>
      <xdr:row>4</xdr:row>
      <xdr:rowOff>9525</xdr:rowOff>
    </xdr:to>
    <xdr:pic>
      <xdr:nvPicPr>
        <xdr:cNvPr id="2" name="Imagen 2" descr="N:\LOGOS\IERMB\Logo IERMB sense nom.jpg">
          <a:extLst>
            <a:ext uri="{FF2B5EF4-FFF2-40B4-BE49-F238E27FC236}">
              <a16:creationId xmlns:a16="http://schemas.microsoft.com/office/drawing/2014/main" id="{7B4038B7-2EA5-4E56-ACDF-8195D4F6A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52400"/>
          <a:ext cx="89016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9"/>
  <sheetViews>
    <sheetView showGridLines="0" tabSelected="1" zoomScaleNormal="100" workbookViewId="0">
      <selection activeCell="C10" sqref="C10"/>
    </sheetView>
  </sheetViews>
  <sheetFormatPr defaultColWidth="11.42578125" defaultRowHeight="15.75" x14ac:dyDescent="0.25"/>
  <cols>
    <col min="1" max="1" width="11.42578125" style="24"/>
    <col min="2" max="2" width="2.42578125" customWidth="1"/>
    <col min="3" max="3" width="25.140625" customWidth="1"/>
    <col min="4" max="4" width="42.85546875" style="33" customWidth="1"/>
    <col min="5" max="7" width="13.7109375" customWidth="1"/>
    <col min="8" max="8" width="20.28515625" customWidth="1"/>
    <col min="9" max="9" width="5.140625" customWidth="1"/>
  </cols>
  <sheetData>
    <row r="5" spans="1:8" ht="16.5" thickBot="1" x14ac:dyDescent="0.3"/>
    <row r="6" spans="1:8" s="5" customFormat="1" ht="29.25" customHeight="1" thickBot="1" x14ac:dyDescent="0.3">
      <c r="A6" s="25"/>
      <c r="C6" s="2" t="s">
        <v>0</v>
      </c>
      <c r="D6" s="34"/>
      <c r="E6" s="3"/>
      <c r="F6" s="3"/>
      <c r="G6" s="3"/>
      <c r="H6" s="4">
        <v>44392</v>
      </c>
    </row>
    <row r="7" spans="1:8" ht="16.5" thickBot="1" x14ac:dyDescent="0.3"/>
    <row r="8" spans="1:8" s="9" customFormat="1" ht="22.5" customHeight="1" thickBot="1" x14ac:dyDescent="0.3">
      <c r="A8" s="26"/>
      <c r="C8" s="6" t="s">
        <v>70</v>
      </c>
      <c r="D8" s="35" t="s">
        <v>1</v>
      </c>
      <c r="E8" s="7" t="s">
        <v>2</v>
      </c>
      <c r="F8" s="7" t="s">
        <v>3</v>
      </c>
      <c r="G8" s="7" t="s">
        <v>4</v>
      </c>
      <c r="H8" s="8" t="s">
        <v>5</v>
      </c>
    </row>
    <row r="9" spans="1:8" ht="6" customHeight="1" thickBot="1" x14ac:dyDescent="0.3">
      <c r="C9" s="42"/>
      <c r="D9" s="43"/>
      <c r="E9" s="1"/>
      <c r="F9" s="1"/>
      <c r="G9" s="1"/>
      <c r="H9" s="44"/>
    </row>
    <row r="10" spans="1:8" s="11" customFormat="1" ht="38.25" customHeight="1" thickTop="1" thickBot="1" x14ac:dyDescent="0.3">
      <c r="A10" s="27" t="s">
        <v>6</v>
      </c>
      <c r="C10" s="80" t="s">
        <v>52</v>
      </c>
      <c r="D10" s="38" t="s">
        <v>7</v>
      </c>
      <c r="E10" s="63">
        <v>23120</v>
      </c>
      <c r="F10" s="19" t="s">
        <v>8</v>
      </c>
      <c r="G10" s="64">
        <v>15.2</v>
      </c>
      <c r="H10" s="18">
        <f>G10</f>
        <v>15.2</v>
      </c>
    </row>
    <row r="11" spans="1:8" s="11" customFormat="1" ht="36" customHeight="1" thickTop="1" thickBot="1" x14ac:dyDescent="0.3">
      <c r="A11" s="11" t="s">
        <v>9</v>
      </c>
      <c r="C11" s="80" t="s">
        <v>53</v>
      </c>
      <c r="D11" s="38" t="s">
        <v>7</v>
      </c>
      <c r="E11" s="63">
        <v>23120</v>
      </c>
      <c r="F11" s="19" t="s">
        <v>10</v>
      </c>
      <c r="G11" s="64">
        <v>61</v>
      </c>
      <c r="H11" s="18">
        <f>G11</f>
        <v>61</v>
      </c>
    </row>
    <row r="12" spans="1:8" s="11" customFormat="1" ht="24.75" customHeight="1" thickTop="1" x14ac:dyDescent="0.25">
      <c r="A12" s="28" t="s">
        <v>11</v>
      </c>
      <c r="C12" s="93" t="s">
        <v>54</v>
      </c>
      <c r="D12" s="95" t="s">
        <v>12</v>
      </c>
      <c r="E12" s="30">
        <v>23120</v>
      </c>
      <c r="F12" s="30" t="s">
        <v>13</v>
      </c>
      <c r="G12" s="31">
        <v>34.58</v>
      </c>
      <c r="H12" s="96">
        <f>SUM(G12:G13)</f>
        <v>44.57</v>
      </c>
    </row>
    <row r="13" spans="1:8" s="11" customFormat="1" ht="27.75" customHeight="1" thickBot="1" x14ac:dyDescent="0.3">
      <c r="A13" s="27"/>
      <c r="C13" s="94"/>
      <c r="D13" s="87"/>
      <c r="E13" s="56">
        <v>22699</v>
      </c>
      <c r="F13" s="56" t="s">
        <v>13</v>
      </c>
      <c r="G13" s="57">
        <v>9.99</v>
      </c>
      <c r="H13" s="97"/>
    </row>
    <row r="14" spans="1:8" s="11" customFormat="1" ht="33.75" customHeight="1" thickTop="1" thickBot="1" x14ac:dyDescent="0.3">
      <c r="C14" s="81" t="s">
        <v>55</v>
      </c>
      <c r="D14" s="53" t="s">
        <v>7</v>
      </c>
      <c r="E14" s="51">
        <v>23120</v>
      </c>
      <c r="F14" s="54" t="s">
        <v>14</v>
      </c>
      <c r="G14" s="55">
        <f>11.35+2.4</f>
        <v>13.75</v>
      </c>
      <c r="H14" s="52">
        <f>G14</f>
        <v>13.75</v>
      </c>
    </row>
    <row r="15" spans="1:8" s="11" customFormat="1" ht="15" customHeight="1" thickTop="1" thickBot="1" x14ac:dyDescent="0.3">
      <c r="A15" s="27"/>
      <c r="C15" s="45"/>
      <c r="D15" s="46"/>
      <c r="E15" s="47"/>
      <c r="F15" s="13"/>
      <c r="G15" s="47"/>
      <c r="H15" s="48"/>
    </row>
    <row r="16" spans="1:8" s="10" customFormat="1" ht="35.25" customHeight="1" thickBot="1" x14ac:dyDescent="0.3">
      <c r="A16" s="25"/>
      <c r="C16" s="90" t="s">
        <v>15</v>
      </c>
      <c r="D16" s="91"/>
      <c r="E16" s="91"/>
      <c r="F16" s="91"/>
      <c r="G16" s="92"/>
      <c r="H16" s="20">
        <f>SUM(H9:H15)</f>
        <v>134.52000000000001</v>
      </c>
    </row>
    <row r="18" spans="1:8" s="11" customFormat="1" ht="24.95" hidden="1" customHeight="1" x14ac:dyDescent="0.25">
      <c r="A18" s="27" t="s">
        <v>6</v>
      </c>
      <c r="C18" s="106"/>
      <c r="D18" s="40"/>
      <c r="E18" s="39"/>
      <c r="F18" s="29"/>
      <c r="G18" s="23"/>
      <c r="H18" s="109"/>
    </row>
    <row r="19" spans="1:8" s="11" customFormat="1" ht="33.75" hidden="1" customHeight="1" x14ac:dyDescent="0.25">
      <c r="A19" s="11" t="s">
        <v>16</v>
      </c>
      <c r="C19" s="107"/>
      <c r="D19" s="50"/>
      <c r="E19" s="15"/>
      <c r="F19" s="14"/>
      <c r="G19" s="17"/>
      <c r="H19" s="110"/>
    </row>
    <row r="20" spans="1:8" s="11" customFormat="1" ht="24.95" hidden="1" customHeight="1" x14ac:dyDescent="0.25">
      <c r="C20" s="107"/>
      <c r="D20" s="86"/>
      <c r="E20" s="88"/>
      <c r="F20" s="14"/>
      <c r="G20" s="17"/>
      <c r="H20" s="110"/>
    </row>
    <row r="21" spans="1:8" s="11" customFormat="1" ht="24.95" hidden="1" customHeight="1" thickBot="1" x14ac:dyDescent="0.3">
      <c r="A21" s="27" t="s">
        <v>17</v>
      </c>
      <c r="C21" s="108"/>
      <c r="D21" s="87"/>
      <c r="E21" s="89"/>
      <c r="F21" s="12"/>
      <c r="G21" s="16"/>
      <c r="H21" s="97"/>
    </row>
    <row r="22" spans="1:8" s="11" customFormat="1" ht="33" hidden="1" customHeight="1" thickTop="1" thickBot="1" x14ac:dyDescent="0.3">
      <c r="A22" s="27"/>
      <c r="C22" s="120"/>
      <c r="D22" s="95"/>
      <c r="E22" s="118"/>
      <c r="F22" s="13"/>
      <c r="G22" s="13"/>
      <c r="H22" s="96"/>
    </row>
    <row r="23" spans="1:8" s="11" customFormat="1" ht="33" hidden="1" customHeight="1" thickTop="1" thickBot="1" x14ac:dyDescent="0.3">
      <c r="A23" s="27"/>
      <c r="C23" s="108"/>
      <c r="D23" s="87"/>
      <c r="E23" s="89"/>
      <c r="F23" s="13"/>
      <c r="G23" s="59"/>
      <c r="H23" s="97"/>
    </row>
    <row r="24" spans="1:8" s="11" customFormat="1" ht="25.5" hidden="1" customHeight="1" thickTop="1" thickBot="1" x14ac:dyDescent="0.3">
      <c r="A24" s="27"/>
      <c r="C24" s="120"/>
      <c r="D24" s="95"/>
      <c r="E24" s="118"/>
      <c r="F24" s="13"/>
      <c r="G24" s="13"/>
      <c r="H24" s="96"/>
    </row>
    <row r="25" spans="1:8" s="11" customFormat="1" ht="25.5" hidden="1" customHeight="1" thickTop="1" thickBot="1" x14ac:dyDescent="0.3">
      <c r="A25" s="27"/>
      <c r="C25" s="107"/>
      <c r="D25" s="117"/>
      <c r="E25" s="119"/>
      <c r="F25" s="13"/>
      <c r="G25" s="13"/>
      <c r="H25" s="110"/>
    </row>
    <row r="26" spans="1:8" s="11" customFormat="1" ht="26.25" hidden="1" customHeight="1" thickTop="1" thickBot="1" x14ac:dyDescent="0.3">
      <c r="A26" s="27"/>
      <c r="C26" s="107"/>
      <c r="D26" s="117"/>
      <c r="E26" s="119"/>
      <c r="F26" s="13"/>
      <c r="G26" s="13"/>
      <c r="H26" s="110"/>
    </row>
    <row r="27" spans="1:8" s="11" customFormat="1" ht="23.25" hidden="1" customHeight="1" thickTop="1" thickBot="1" x14ac:dyDescent="0.25">
      <c r="A27" s="27"/>
      <c r="C27" s="107"/>
      <c r="D27" s="117"/>
      <c r="E27" s="119"/>
      <c r="F27" s="30"/>
      <c r="G27" s="62"/>
      <c r="H27" s="110"/>
    </row>
    <row r="28" spans="1:8" s="10" customFormat="1" ht="32.25" hidden="1" customHeight="1" thickBot="1" x14ac:dyDescent="0.3">
      <c r="A28" s="25"/>
      <c r="C28" s="111" t="s">
        <v>18</v>
      </c>
      <c r="D28" s="112"/>
      <c r="E28" s="112"/>
      <c r="F28" s="112"/>
      <c r="G28" s="113"/>
      <c r="H28" s="36">
        <f>SUM(H18:H27)</f>
        <v>0</v>
      </c>
    </row>
    <row r="29" spans="1:8" ht="16.5" thickBot="1" x14ac:dyDescent="0.3"/>
    <row r="30" spans="1:8" s="11" customFormat="1" ht="24.95" customHeight="1" x14ac:dyDescent="0.25">
      <c r="A30" s="27" t="s">
        <v>19</v>
      </c>
      <c r="C30" s="114" t="s">
        <v>56</v>
      </c>
      <c r="D30" s="116" t="s">
        <v>12</v>
      </c>
      <c r="E30" s="39">
        <v>22699</v>
      </c>
      <c r="F30" s="22" t="s">
        <v>20</v>
      </c>
      <c r="G30" s="22">
        <v>19.8</v>
      </c>
      <c r="H30" s="109">
        <f>SUM(G30:G32)</f>
        <v>38.75</v>
      </c>
    </row>
    <row r="31" spans="1:8" s="11" customFormat="1" ht="24.95" customHeight="1" x14ac:dyDescent="0.25">
      <c r="A31" s="11" t="s">
        <v>21</v>
      </c>
      <c r="C31" s="115"/>
      <c r="D31" s="117"/>
      <c r="E31" s="15">
        <v>22201</v>
      </c>
      <c r="F31" s="69" t="s">
        <v>22</v>
      </c>
      <c r="G31" s="69">
        <v>10.4</v>
      </c>
      <c r="H31" s="110"/>
    </row>
    <row r="32" spans="1:8" s="11" customFormat="1" ht="24.95" customHeight="1" thickBot="1" x14ac:dyDescent="0.3">
      <c r="A32" s="27" t="s">
        <v>23</v>
      </c>
      <c r="C32" s="115"/>
      <c r="D32" s="117"/>
      <c r="E32" s="15">
        <v>23120</v>
      </c>
      <c r="F32" s="14" t="s">
        <v>24</v>
      </c>
      <c r="G32" s="14">
        <v>8.5500000000000007</v>
      </c>
      <c r="H32" s="110"/>
    </row>
    <row r="33" spans="1:8" s="11" customFormat="1" ht="36.75" customHeight="1" thickTop="1" x14ac:dyDescent="0.25">
      <c r="C33" s="93" t="s">
        <v>57</v>
      </c>
      <c r="D33" s="116" t="s">
        <v>12</v>
      </c>
      <c r="E33" s="118">
        <v>23020</v>
      </c>
      <c r="F33" s="70" t="s">
        <v>25</v>
      </c>
      <c r="G33" s="71">
        <f>21.74+46.5</f>
        <v>68.239999999999995</v>
      </c>
      <c r="H33" s="96">
        <f>SUM(G33:G35)</f>
        <v>91.74</v>
      </c>
    </row>
    <row r="34" spans="1:8" s="11" customFormat="1" ht="36.75" customHeight="1" x14ac:dyDescent="0.25">
      <c r="A34" s="27"/>
      <c r="C34" s="115"/>
      <c r="D34" s="117"/>
      <c r="E34" s="119"/>
      <c r="F34" s="54" t="s">
        <v>26</v>
      </c>
      <c r="G34" s="55">
        <v>7.7</v>
      </c>
      <c r="H34" s="110"/>
    </row>
    <row r="35" spans="1:8" s="11" customFormat="1" ht="36.75" customHeight="1" thickBot="1" x14ac:dyDescent="0.3">
      <c r="A35" s="27"/>
      <c r="C35" s="115"/>
      <c r="D35" s="117"/>
      <c r="E35" s="119"/>
      <c r="F35" s="49" t="s">
        <v>27</v>
      </c>
      <c r="G35" s="32">
        <v>15.8</v>
      </c>
      <c r="H35" s="110"/>
    </row>
    <row r="36" spans="1:8" s="10" customFormat="1" ht="32.25" customHeight="1" thickBot="1" x14ac:dyDescent="0.3">
      <c r="A36" s="25"/>
      <c r="C36" s="111" t="s">
        <v>28</v>
      </c>
      <c r="D36" s="112"/>
      <c r="E36" s="112"/>
      <c r="F36" s="112"/>
      <c r="G36" s="113"/>
      <c r="H36" s="36">
        <f>SUM(H30:H35)</f>
        <v>130.49</v>
      </c>
    </row>
    <row r="37" spans="1:8" ht="7.5" customHeight="1" thickBot="1" x14ac:dyDescent="0.3"/>
    <row r="38" spans="1:8" s="21" customFormat="1" ht="26.25" x14ac:dyDescent="0.4">
      <c r="A38" s="24"/>
      <c r="C38" s="98" t="s">
        <v>29</v>
      </c>
      <c r="D38" s="99"/>
      <c r="E38" s="99"/>
      <c r="F38" s="99"/>
      <c r="G38" s="100"/>
      <c r="H38" s="104">
        <f>H16+H28+H36</f>
        <v>265.01</v>
      </c>
    </row>
    <row r="39" spans="1:8" s="21" customFormat="1" ht="15" customHeight="1" thickBot="1" x14ac:dyDescent="0.45">
      <c r="A39" s="24"/>
      <c r="C39" s="101"/>
      <c r="D39" s="102"/>
      <c r="E39" s="102"/>
      <c r="F39" s="102"/>
      <c r="G39" s="103"/>
      <c r="H39" s="105"/>
    </row>
  </sheetData>
  <mergeCells count="27">
    <mergeCell ref="H24:H27"/>
    <mergeCell ref="D22:D23"/>
    <mergeCell ref="C22:C23"/>
    <mergeCell ref="C24:C27"/>
    <mergeCell ref="D24:D27"/>
    <mergeCell ref="E24:E27"/>
    <mergeCell ref="H12:H13"/>
    <mergeCell ref="C38:G39"/>
    <mergeCell ref="H38:H39"/>
    <mergeCell ref="C18:C21"/>
    <mergeCell ref="H18:H21"/>
    <mergeCell ref="C28:G28"/>
    <mergeCell ref="C30:C32"/>
    <mergeCell ref="H30:H32"/>
    <mergeCell ref="C36:G36"/>
    <mergeCell ref="C33:C35"/>
    <mergeCell ref="D33:D35"/>
    <mergeCell ref="E33:E35"/>
    <mergeCell ref="H33:H35"/>
    <mergeCell ref="D30:D32"/>
    <mergeCell ref="H22:H23"/>
    <mergeCell ref="E22:E23"/>
    <mergeCell ref="D20:D21"/>
    <mergeCell ref="E20:E21"/>
    <mergeCell ref="C16:G16"/>
    <mergeCell ref="C12:C13"/>
    <mergeCell ref="D12:D13"/>
  </mergeCell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L50"/>
  <sheetViews>
    <sheetView showGridLines="0" zoomScaleNormal="100" workbookViewId="0">
      <selection activeCell="C9" sqref="C9"/>
    </sheetView>
  </sheetViews>
  <sheetFormatPr defaultColWidth="11.42578125" defaultRowHeight="15.75" x14ac:dyDescent="0.25"/>
  <cols>
    <col min="1" max="1" width="11.42578125" style="24"/>
    <col min="2" max="2" width="2.42578125" customWidth="1"/>
    <col min="3" max="3" width="21.140625" customWidth="1"/>
    <col min="4" max="4" width="32" style="33" customWidth="1"/>
    <col min="5" max="7" width="13.7109375" customWidth="1"/>
    <col min="8" max="8" width="16.28515625" customWidth="1"/>
    <col min="9" max="9" width="5.140625" customWidth="1"/>
  </cols>
  <sheetData>
    <row r="5" spans="1:8" ht="16.5" thickBot="1" x14ac:dyDescent="0.3"/>
    <row r="6" spans="1:8" s="5" customFormat="1" ht="29.25" customHeight="1" thickBot="1" x14ac:dyDescent="0.3">
      <c r="A6" s="25"/>
      <c r="C6" s="2" t="s">
        <v>31</v>
      </c>
      <c r="D6" s="34"/>
      <c r="E6" s="3"/>
      <c r="F6" s="3"/>
      <c r="G6" s="3"/>
      <c r="H6" s="4">
        <v>44560</v>
      </c>
    </row>
    <row r="7" spans="1:8" ht="16.5" thickBot="1" x14ac:dyDescent="0.3"/>
    <row r="8" spans="1:8" s="9" customFormat="1" ht="22.5" customHeight="1" thickBot="1" x14ac:dyDescent="0.3">
      <c r="A8" s="26"/>
      <c r="C8" s="6" t="s">
        <v>70</v>
      </c>
      <c r="D8" s="35" t="s">
        <v>1</v>
      </c>
      <c r="E8" s="7" t="s">
        <v>2</v>
      </c>
      <c r="F8" s="7" t="s">
        <v>3</v>
      </c>
      <c r="G8" s="7" t="s">
        <v>4</v>
      </c>
      <c r="H8" s="8" t="s">
        <v>5</v>
      </c>
    </row>
    <row r="9" spans="1:8" ht="6" customHeight="1" thickBot="1" x14ac:dyDescent="0.3">
      <c r="C9" s="65"/>
      <c r="D9" s="66"/>
      <c r="E9" s="67"/>
      <c r="F9" s="67"/>
      <c r="G9" s="67"/>
      <c r="H9" s="68"/>
    </row>
    <row r="10" spans="1:8" s="11" customFormat="1" ht="33.75" customHeight="1" thickTop="1" thickBot="1" x14ac:dyDescent="0.3">
      <c r="A10" s="28"/>
      <c r="C10" s="81" t="s">
        <v>55</v>
      </c>
      <c r="D10" s="38" t="s">
        <v>43</v>
      </c>
      <c r="E10" s="51">
        <v>23120</v>
      </c>
      <c r="F10" s="54" t="s">
        <v>33</v>
      </c>
      <c r="G10" s="55">
        <v>102.6</v>
      </c>
      <c r="H10" s="52">
        <f>G10</f>
        <v>102.6</v>
      </c>
    </row>
    <row r="11" spans="1:8" s="11" customFormat="1" ht="24" customHeight="1" thickTop="1" x14ac:dyDescent="0.25">
      <c r="A11" s="27" t="s">
        <v>6</v>
      </c>
      <c r="C11" s="93" t="s">
        <v>60</v>
      </c>
      <c r="D11" s="95" t="s">
        <v>32</v>
      </c>
      <c r="E11" s="77">
        <v>23020</v>
      </c>
      <c r="F11" s="30" t="s">
        <v>49</v>
      </c>
      <c r="G11" s="31">
        <f>19+5.1+6+19</f>
        <v>49.1</v>
      </c>
      <c r="H11" s="96">
        <f>G11+G12</f>
        <v>52.800000000000004</v>
      </c>
    </row>
    <row r="12" spans="1:8" s="11" customFormat="1" ht="23.25" customHeight="1" thickBot="1" x14ac:dyDescent="0.3">
      <c r="A12" s="11" t="s">
        <v>9</v>
      </c>
      <c r="C12" s="94"/>
      <c r="D12" s="87"/>
      <c r="E12" s="75">
        <v>23120</v>
      </c>
      <c r="F12" s="41" t="s">
        <v>49</v>
      </c>
      <c r="G12" s="37">
        <v>3.7</v>
      </c>
      <c r="H12" s="97"/>
    </row>
    <row r="13" spans="1:8" s="11" customFormat="1" ht="37.5" customHeight="1" thickTop="1" thickBot="1" x14ac:dyDescent="0.3">
      <c r="A13" s="28" t="s">
        <v>11</v>
      </c>
      <c r="C13" s="82" t="s">
        <v>61</v>
      </c>
      <c r="D13" s="38" t="s">
        <v>32</v>
      </c>
      <c r="E13" s="61">
        <v>23020</v>
      </c>
      <c r="F13" s="30" t="s">
        <v>34</v>
      </c>
      <c r="G13" s="31">
        <v>38</v>
      </c>
      <c r="H13" s="60">
        <f>SUM(G13:G13)</f>
        <v>38</v>
      </c>
    </row>
    <row r="14" spans="1:8" s="11" customFormat="1" ht="33.75" customHeight="1" thickTop="1" x14ac:dyDescent="0.25">
      <c r="C14" s="93" t="s">
        <v>62</v>
      </c>
      <c r="D14" s="95" t="s">
        <v>32</v>
      </c>
      <c r="E14" s="77">
        <v>23020</v>
      </c>
      <c r="F14" s="30" t="s">
        <v>35</v>
      </c>
      <c r="G14" s="31">
        <f>4.15+11.5</f>
        <v>15.65</v>
      </c>
      <c r="H14" s="96">
        <f>G14+G15</f>
        <v>93.160000000000011</v>
      </c>
    </row>
    <row r="15" spans="1:8" s="11" customFormat="1" ht="33.75" customHeight="1" thickBot="1" x14ac:dyDescent="0.3">
      <c r="C15" s="94"/>
      <c r="D15" s="87"/>
      <c r="E15" s="75">
        <v>23120</v>
      </c>
      <c r="F15" s="41" t="s">
        <v>35</v>
      </c>
      <c r="G15" s="37">
        <f>54.7+22.81</f>
        <v>77.510000000000005</v>
      </c>
      <c r="H15" s="97"/>
    </row>
    <row r="16" spans="1:8" s="11" customFormat="1" ht="35.25" customHeight="1" thickTop="1" thickBot="1" x14ac:dyDescent="0.3">
      <c r="A16" s="27"/>
      <c r="C16" s="83" t="s">
        <v>63</v>
      </c>
      <c r="D16" s="38" t="s">
        <v>36</v>
      </c>
      <c r="E16" s="72">
        <v>22699</v>
      </c>
      <c r="F16" s="30" t="s">
        <v>37</v>
      </c>
      <c r="G16" s="31">
        <v>9.23</v>
      </c>
      <c r="H16" s="60">
        <f>SUM(G16:G16)</f>
        <v>9.23</v>
      </c>
    </row>
    <row r="17" spans="1:12" s="11" customFormat="1" ht="37.5" customHeight="1" thickTop="1" thickBot="1" x14ac:dyDescent="0.3">
      <c r="A17" s="27"/>
      <c r="C17" s="84" t="s">
        <v>64</v>
      </c>
      <c r="D17" s="38" t="s">
        <v>43</v>
      </c>
      <c r="E17" s="58">
        <v>23120</v>
      </c>
      <c r="F17" s="30" t="s">
        <v>37</v>
      </c>
      <c r="G17" s="76">
        <v>9.1999999999999993</v>
      </c>
      <c r="H17" s="18">
        <f>G17</f>
        <v>9.1999999999999993</v>
      </c>
    </row>
    <row r="18" spans="1:12" s="11" customFormat="1" ht="33.75" customHeight="1" thickTop="1" x14ac:dyDescent="0.25">
      <c r="C18" s="93" t="s">
        <v>65</v>
      </c>
      <c r="D18" s="95" t="s">
        <v>32</v>
      </c>
      <c r="E18" s="77">
        <v>23020</v>
      </c>
      <c r="F18" s="30" t="s">
        <v>41</v>
      </c>
      <c r="G18" s="71">
        <f>19+38+16.5+7.2+11+9.5</f>
        <v>101.2</v>
      </c>
      <c r="H18" s="96">
        <f>G18+G19</f>
        <v>111.4</v>
      </c>
    </row>
    <row r="19" spans="1:12" s="11" customFormat="1" ht="33.75" customHeight="1" thickBot="1" x14ac:dyDescent="0.3">
      <c r="C19" s="94"/>
      <c r="D19" s="87"/>
      <c r="E19" s="75">
        <v>23120</v>
      </c>
      <c r="F19" s="41" t="s">
        <v>41</v>
      </c>
      <c r="G19" s="79">
        <v>10.199999999999999</v>
      </c>
      <c r="H19" s="97"/>
    </row>
    <row r="20" spans="1:12" s="11" customFormat="1" ht="33.75" customHeight="1" thickTop="1" x14ac:dyDescent="0.25">
      <c r="C20" s="93" t="s">
        <v>66</v>
      </c>
      <c r="D20" s="95" t="s">
        <v>32</v>
      </c>
      <c r="E20" s="77">
        <v>23020</v>
      </c>
      <c r="F20" s="30" t="s">
        <v>42</v>
      </c>
      <c r="G20" s="31">
        <f>9.8+17+3.4</f>
        <v>30.2</v>
      </c>
      <c r="H20" s="96">
        <f>G20+G21</f>
        <v>90.11</v>
      </c>
    </row>
    <row r="21" spans="1:12" s="11" customFormat="1" ht="33.75" customHeight="1" thickBot="1" x14ac:dyDescent="0.3">
      <c r="C21" s="94"/>
      <c r="D21" s="87"/>
      <c r="E21" s="75">
        <v>23120</v>
      </c>
      <c r="F21" s="41" t="s">
        <v>42</v>
      </c>
      <c r="G21" s="37">
        <f>5.9+13.56+40.45</f>
        <v>59.910000000000004</v>
      </c>
      <c r="H21" s="97"/>
    </row>
    <row r="22" spans="1:12" s="11" customFormat="1" ht="33.75" customHeight="1" thickTop="1" x14ac:dyDescent="0.25">
      <c r="C22" s="93" t="s">
        <v>67</v>
      </c>
      <c r="D22" s="95" t="s">
        <v>32</v>
      </c>
      <c r="E22" s="77">
        <v>23020</v>
      </c>
      <c r="F22" s="30" t="s">
        <v>35</v>
      </c>
      <c r="G22" s="31">
        <v>11.5</v>
      </c>
      <c r="H22" s="96">
        <f>G22+G23</f>
        <v>73.2</v>
      </c>
    </row>
    <row r="23" spans="1:12" s="11" customFormat="1" ht="33.75" customHeight="1" thickBot="1" x14ac:dyDescent="0.3">
      <c r="C23" s="94"/>
      <c r="D23" s="87"/>
      <c r="E23" s="75">
        <v>23120</v>
      </c>
      <c r="F23" s="41" t="s">
        <v>35</v>
      </c>
      <c r="G23" s="37">
        <f>25+36.7</f>
        <v>61.7</v>
      </c>
      <c r="H23" s="97"/>
    </row>
    <row r="24" spans="1:12" s="11" customFormat="1" ht="37.5" customHeight="1" thickTop="1" thickBot="1" x14ac:dyDescent="0.3">
      <c r="A24" s="27"/>
      <c r="C24" s="84" t="s">
        <v>68</v>
      </c>
      <c r="D24" s="38" t="s">
        <v>40</v>
      </c>
      <c r="E24" s="58">
        <v>23120</v>
      </c>
      <c r="F24" s="19" t="s">
        <v>51</v>
      </c>
      <c r="G24" s="19">
        <v>23.18</v>
      </c>
      <c r="H24" s="18">
        <f>G24</f>
        <v>23.18</v>
      </c>
    </row>
    <row r="25" spans="1:12" s="11" customFormat="1" ht="33.75" customHeight="1" thickTop="1" x14ac:dyDescent="0.25">
      <c r="C25" s="93" t="s">
        <v>69</v>
      </c>
      <c r="D25" s="95" t="s">
        <v>45</v>
      </c>
      <c r="E25" s="77">
        <v>23120</v>
      </c>
      <c r="F25" s="70" t="s">
        <v>44</v>
      </c>
      <c r="G25" s="71">
        <f>15.2+2.65+2.65</f>
        <v>20.499999999999996</v>
      </c>
      <c r="H25" s="96">
        <f>SUM(G25:G27)</f>
        <v>47.45</v>
      </c>
    </row>
    <row r="26" spans="1:12" s="11" customFormat="1" ht="33.75" customHeight="1" x14ac:dyDescent="0.25">
      <c r="C26" s="115"/>
      <c r="D26" s="117"/>
      <c r="E26" s="78">
        <v>23020</v>
      </c>
      <c r="F26" s="54" t="s">
        <v>44</v>
      </c>
      <c r="G26" s="55">
        <v>19</v>
      </c>
      <c r="H26" s="110"/>
    </row>
    <row r="27" spans="1:12" s="11" customFormat="1" ht="33.75" customHeight="1" thickBot="1" x14ac:dyDescent="0.3">
      <c r="C27" s="94"/>
      <c r="D27" s="87"/>
      <c r="E27" s="75">
        <v>22699</v>
      </c>
      <c r="F27" s="41" t="s">
        <v>44</v>
      </c>
      <c r="G27" s="37">
        <v>7.95</v>
      </c>
      <c r="H27" s="97"/>
    </row>
    <row r="28" spans="1:12" s="11" customFormat="1" ht="48" customHeight="1" thickTop="1" thickBot="1" x14ac:dyDescent="0.3">
      <c r="A28" s="27"/>
      <c r="C28" s="84" t="s">
        <v>58</v>
      </c>
      <c r="D28" s="38" t="s">
        <v>32</v>
      </c>
      <c r="E28" s="58">
        <v>23120</v>
      </c>
      <c r="F28" s="19" t="s">
        <v>48</v>
      </c>
      <c r="G28" s="76">
        <v>9.1999999999999993</v>
      </c>
      <c r="H28" s="18">
        <v>31.95</v>
      </c>
      <c r="L28" s="85"/>
    </row>
    <row r="29" spans="1:12" s="11" customFormat="1" ht="15" customHeight="1" thickTop="1" thickBot="1" x14ac:dyDescent="0.3">
      <c r="A29" s="27"/>
      <c r="C29" s="45"/>
      <c r="D29" s="46"/>
      <c r="E29" s="47"/>
      <c r="F29" s="13"/>
      <c r="G29" s="47"/>
      <c r="H29" s="48"/>
    </row>
    <row r="30" spans="1:12" s="10" customFormat="1" ht="35.25" customHeight="1" thickBot="1" x14ac:dyDescent="0.3">
      <c r="A30" s="25"/>
      <c r="C30" s="90" t="s">
        <v>15</v>
      </c>
      <c r="D30" s="91"/>
      <c r="E30" s="91"/>
      <c r="F30" s="91"/>
      <c r="G30" s="92"/>
      <c r="H30" s="20">
        <f>SUM(H9:H29)</f>
        <v>682.28000000000009</v>
      </c>
    </row>
    <row r="31" spans="1:12" ht="16.5" thickBot="1" x14ac:dyDescent="0.3"/>
    <row r="32" spans="1:12" s="11" customFormat="1" ht="24.95" customHeight="1" x14ac:dyDescent="0.25">
      <c r="A32" s="27" t="s">
        <v>6</v>
      </c>
      <c r="C32" s="106"/>
      <c r="D32" s="116"/>
      <c r="E32" s="122"/>
      <c r="F32" s="122"/>
      <c r="G32" s="124"/>
      <c r="H32" s="109">
        <f>SUM(G32:G33)</f>
        <v>0</v>
      </c>
    </row>
    <row r="33" spans="1:8" s="11" customFormat="1" ht="33.75" customHeight="1" thickBot="1" x14ac:dyDescent="0.3">
      <c r="A33" s="11" t="s">
        <v>16</v>
      </c>
      <c r="C33" s="127"/>
      <c r="D33" s="121"/>
      <c r="E33" s="123"/>
      <c r="F33" s="123"/>
      <c r="G33" s="125"/>
      <c r="H33" s="126"/>
    </row>
    <row r="34" spans="1:8" s="10" customFormat="1" ht="32.25" customHeight="1" thickBot="1" x14ac:dyDescent="0.3">
      <c r="A34" s="9" t="s">
        <v>17</v>
      </c>
      <c r="C34" s="111" t="s">
        <v>18</v>
      </c>
      <c r="D34" s="112"/>
      <c r="E34" s="112"/>
      <c r="F34" s="112"/>
      <c r="G34" s="113"/>
      <c r="H34" s="36">
        <f>SUM(H32:H33)</f>
        <v>0</v>
      </c>
    </row>
    <row r="35" spans="1:8" ht="16.5" thickBot="1" x14ac:dyDescent="0.3"/>
    <row r="36" spans="1:8" s="11" customFormat="1" ht="33" customHeight="1" thickTop="1" x14ac:dyDescent="0.25">
      <c r="A36" s="27" t="s">
        <v>6</v>
      </c>
      <c r="C36" s="93" t="s">
        <v>56</v>
      </c>
      <c r="D36" s="116" t="s">
        <v>40</v>
      </c>
      <c r="E36" s="118">
        <v>23120</v>
      </c>
      <c r="F36" s="118" t="s">
        <v>50</v>
      </c>
      <c r="G36" s="118">
        <v>15.18</v>
      </c>
      <c r="H36" s="96">
        <f>G36+G37</f>
        <v>15.18</v>
      </c>
    </row>
    <row r="37" spans="1:8" s="11" customFormat="1" ht="33" customHeight="1" thickBot="1" x14ac:dyDescent="0.3">
      <c r="A37" s="11" t="s">
        <v>21</v>
      </c>
      <c r="C37" s="94"/>
      <c r="D37" s="121"/>
      <c r="E37" s="89"/>
      <c r="F37" s="123"/>
      <c r="G37" s="123"/>
      <c r="H37" s="97"/>
    </row>
    <row r="38" spans="1:8" s="11" customFormat="1" ht="33" customHeight="1" thickTop="1" x14ac:dyDescent="0.25">
      <c r="A38" s="27" t="s">
        <v>23</v>
      </c>
      <c r="C38" s="93" t="s">
        <v>57</v>
      </c>
      <c r="D38" s="116" t="s">
        <v>39</v>
      </c>
      <c r="E38" s="118">
        <v>23010</v>
      </c>
      <c r="F38" s="77" t="s">
        <v>27</v>
      </c>
      <c r="G38" s="71">
        <v>45.3</v>
      </c>
      <c r="H38" s="96">
        <f>G38+G39</f>
        <v>93.6</v>
      </c>
    </row>
    <row r="39" spans="1:8" s="11" customFormat="1" ht="33" customHeight="1" thickBot="1" x14ac:dyDescent="0.3">
      <c r="C39" s="94"/>
      <c r="D39" s="121"/>
      <c r="E39" s="89"/>
      <c r="F39" s="73" t="s">
        <v>38</v>
      </c>
      <c r="G39" s="74">
        <v>48.3</v>
      </c>
      <c r="H39" s="97"/>
    </row>
    <row r="40" spans="1:8" s="11" customFormat="1" ht="33" customHeight="1" thickTop="1" x14ac:dyDescent="0.25">
      <c r="C40" s="93" t="s">
        <v>59</v>
      </c>
      <c r="D40" s="116" t="s">
        <v>30</v>
      </c>
      <c r="E40" s="77">
        <v>23020</v>
      </c>
      <c r="F40" s="77" t="s">
        <v>27</v>
      </c>
      <c r="G40" s="71">
        <v>13</v>
      </c>
      <c r="H40" s="96">
        <f>G40+G41</f>
        <v>24.35</v>
      </c>
    </row>
    <row r="41" spans="1:8" s="10" customFormat="1" ht="32.25" customHeight="1" thickBot="1" x14ac:dyDescent="0.3">
      <c r="A41" s="26"/>
      <c r="C41" s="94"/>
      <c r="D41" s="121"/>
      <c r="E41" s="73">
        <v>23120</v>
      </c>
      <c r="F41" s="73" t="s">
        <v>46</v>
      </c>
      <c r="G41" s="74">
        <v>11.35</v>
      </c>
      <c r="H41" s="97"/>
    </row>
    <row r="42" spans="1:8" s="10" customFormat="1" ht="32.25" customHeight="1" thickTop="1" thickBot="1" x14ac:dyDescent="0.3">
      <c r="A42" s="9"/>
      <c r="C42" s="111" t="s">
        <v>28</v>
      </c>
      <c r="D42" s="112"/>
      <c r="E42" s="112"/>
      <c r="F42" s="112"/>
      <c r="G42" s="113"/>
      <c r="H42" s="36">
        <f>SUM(H36:H41)</f>
        <v>133.13</v>
      </c>
    </row>
    <row r="43" spans="1:8" s="11" customFormat="1" ht="24.95" hidden="1" customHeight="1" x14ac:dyDescent="0.25">
      <c r="A43" s="27" t="s">
        <v>19</v>
      </c>
      <c r="C43" s="106"/>
      <c r="D43" s="116"/>
      <c r="E43" s="39"/>
      <c r="F43" s="22"/>
      <c r="G43" s="22"/>
      <c r="H43" s="109"/>
    </row>
    <row r="44" spans="1:8" s="11" customFormat="1" ht="24.95" hidden="1" customHeight="1" thickBot="1" x14ac:dyDescent="0.3">
      <c r="A44" s="11" t="s">
        <v>21</v>
      </c>
      <c r="C44" s="107"/>
      <c r="D44" s="117"/>
      <c r="E44" s="15"/>
      <c r="F44" s="14"/>
      <c r="G44" s="14"/>
      <c r="H44" s="110"/>
    </row>
    <row r="45" spans="1:8" s="11" customFormat="1" ht="36.75" hidden="1" customHeight="1" thickTop="1" x14ac:dyDescent="0.25">
      <c r="A45" s="27" t="s">
        <v>23</v>
      </c>
      <c r="C45" s="120"/>
      <c r="D45" s="95"/>
      <c r="E45" s="118"/>
      <c r="F45" s="30"/>
      <c r="G45" s="31"/>
      <c r="H45" s="96"/>
    </row>
    <row r="46" spans="1:8" s="11" customFormat="1" ht="36.75" hidden="1" customHeight="1" thickBot="1" x14ac:dyDescent="0.3">
      <c r="A46" s="27"/>
      <c r="C46" s="107"/>
      <c r="D46" s="117"/>
      <c r="E46" s="119"/>
      <c r="F46" s="49"/>
      <c r="G46" s="32"/>
      <c r="H46" s="110"/>
    </row>
    <row r="47" spans="1:8" s="10" customFormat="1" ht="32.25" hidden="1" customHeight="1" thickBot="1" x14ac:dyDescent="0.3">
      <c r="A47" s="25"/>
      <c r="C47" s="111" t="s">
        <v>28</v>
      </c>
      <c r="D47" s="112"/>
      <c r="E47" s="112"/>
      <c r="F47" s="112"/>
      <c r="G47" s="113"/>
      <c r="H47" s="36">
        <f>SUM(H43:H46)</f>
        <v>0</v>
      </c>
    </row>
    <row r="48" spans="1:8" ht="7.5" customHeight="1" thickBot="1" x14ac:dyDescent="0.3"/>
    <row r="49" spans="1:8" s="21" customFormat="1" ht="26.25" x14ac:dyDescent="0.4">
      <c r="A49" s="24"/>
      <c r="C49" s="98" t="s">
        <v>47</v>
      </c>
      <c r="D49" s="99"/>
      <c r="E49" s="99"/>
      <c r="F49" s="99"/>
      <c r="G49" s="100"/>
      <c r="H49" s="104">
        <f>H30+H34+H42</f>
        <v>815.41000000000008</v>
      </c>
    </row>
    <row r="50" spans="1:8" s="21" customFormat="1" ht="15" customHeight="1" thickBot="1" x14ac:dyDescent="0.45">
      <c r="A50" s="24"/>
      <c r="C50" s="101"/>
      <c r="D50" s="102"/>
      <c r="E50" s="102"/>
      <c r="F50" s="102"/>
      <c r="G50" s="103"/>
      <c r="H50" s="105"/>
    </row>
  </sheetData>
  <mergeCells count="50">
    <mergeCell ref="D40:D41"/>
    <mergeCell ref="F32:F33"/>
    <mergeCell ref="G32:G33"/>
    <mergeCell ref="H32:H33"/>
    <mergeCell ref="C32:C33"/>
    <mergeCell ref="D32:D33"/>
    <mergeCell ref="F36:F37"/>
    <mergeCell ref="G36:G37"/>
    <mergeCell ref="E32:E33"/>
    <mergeCell ref="C34:G34"/>
    <mergeCell ref="H40:H41"/>
    <mergeCell ref="C38:C39"/>
    <mergeCell ref="D38:D39"/>
    <mergeCell ref="D25:D27"/>
    <mergeCell ref="C47:G47"/>
    <mergeCell ref="C49:G50"/>
    <mergeCell ref="H49:H50"/>
    <mergeCell ref="C36:C37"/>
    <mergeCell ref="D36:D37"/>
    <mergeCell ref="E36:E37"/>
    <mergeCell ref="C43:C44"/>
    <mergeCell ref="D43:D44"/>
    <mergeCell ref="H43:H44"/>
    <mergeCell ref="C45:C46"/>
    <mergeCell ref="D45:D46"/>
    <mergeCell ref="E45:E46"/>
    <mergeCell ref="H45:H46"/>
    <mergeCell ref="H36:H37"/>
    <mergeCell ref="C40:C41"/>
    <mergeCell ref="C11:C12"/>
    <mergeCell ref="D11:D12"/>
    <mergeCell ref="H11:H12"/>
    <mergeCell ref="C14:C15"/>
    <mergeCell ref="D14:D15"/>
    <mergeCell ref="C42:G42"/>
    <mergeCell ref="E38:E39"/>
    <mergeCell ref="H38:H39"/>
    <mergeCell ref="H14:H15"/>
    <mergeCell ref="H18:H19"/>
    <mergeCell ref="H20:H21"/>
    <mergeCell ref="H22:H23"/>
    <mergeCell ref="H25:H27"/>
    <mergeCell ref="C30:G30"/>
    <mergeCell ref="C18:C19"/>
    <mergeCell ref="D18:D19"/>
    <mergeCell ref="C20:C21"/>
    <mergeCell ref="D20:D21"/>
    <mergeCell ref="C22:C23"/>
    <mergeCell ref="D22:D23"/>
    <mergeCell ref="C25:C27"/>
  </mergeCells>
  <pageMargins left="0.7" right="0.7" top="0.75" bottom="0.75" header="0.3" footer="0.3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3" ma:contentTypeDescription="Crea un document nou" ma:contentTypeScope="" ma:versionID="0352c883437b6abc94bccbf640a62e9d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3097f112e2bf11b7f68d46bc3f95c02d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3D31EA-06FC-48D4-BD45-F8C17C4D0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519D9-EC54-431E-9D7A-70EF4C83B1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085F67-761F-4310-8787-A16290D608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1r. i 2n. trimestre 21</vt:lpstr>
      <vt:lpstr>3r. i 4t. trimestre 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Romero Valle</dc:creator>
  <cp:keywords/>
  <dc:description/>
  <cp:lastModifiedBy>María Reyes Ramírez Gómez</cp:lastModifiedBy>
  <cp:revision/>
  <cp:lastPrinted>2022-06-07T11:07:54Z</cp:lastPrinted>
  <dcterms:created xsi:type="dcterms:W3CDTF">2015-07-06T06:20:07Z</dcterms:created>
  <dcterms:modified xsi:type="dcterms:W3CDTF">2022-07-18T10:13:42Z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