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Maig/"/>
    </mc:Choice>
  </mc:AlternateContent>
  <xr:revisionPtr revIDLastSave="118" documentId="8_{F670E0A4-126B-474E-B550-B22187C4A127}" xr6:coauthVersionLast="47" xr6:coauthVersionMax="47" xr10:uidLastSave="{7E8FE445-4FF1-4680-8C74-F7D975B49584}"/>
  <bookViews>
    <workbookView xWindow="-120" yWindow="-120" windowWidth="29040" windowHeight="15840" xr2:uid="{EBD23428-DFD6-42DA-B3EC-6FADF533D754}"/>
  </bookViews>
  <sheets>
    <sheet name="Pagaments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4" i="2" l="1"/>
  <c r="K94" i="2"/>
  <c r="I94" i="2"/>
  <c r="H94" i="2"/>
  <c r="G94" i="2"/>
  <c r="K92" i="2"/>
  <c r="M92" i="2" s="1"/>
  <c r="I92" i="2"/>
  <c r="L85" i="2"/>
  <c r="H85" i="2"/>
  <c r="G85" i="2"/>
  <c r="I83" i="2"/>
  <c r="K83" i="2" s="1"/>
  <c r="I82" i="2"/>
  <c r="K82" i="2" s="1"/>
  <c r="I81" i="2"/>
  <c r="K81" i="2" s="1"/>
  <c r="I80" i="2"/>
  <c r="K80" i="2" s="1"/>
  <c r="L73" i="2"/>
  <c r="H73" i="2"/>
  <c r="G73" i="2"/>
  <c r="I71" i="2"/>
  <c r="K71" i="2" s="1"/>
  <c r="I70" i="2"/>
  <c r="K70" i="2" s="1"/>
  <c r="M70" i="2" s="1"/>
  <c r="I69" i="2"/>
  <c r="K69" i="2" s="1"/>
  <c r="I68" i="2"/>
  <c r="K68" i="2" s="1"/>
  <c r="I67" i="2"/>
  <c r="K67" i="2" s="1"/>
  <c r="K66" i="2"/>
  <c r="I66" i="2"/>
  <c r="I65" i="2"/>
  <c r="K65" i="2" s="1"/>
  <c r="L58" i="2"/>
  <c r="H58" i="2"/>
  <c r="G58" i="2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I49" i="2"/>
  <c r="L42" i="2"/>
  <c r="H42" i="2"/>
  <c r="G42" i="2"/>
  <c r="I40" i="2"/>
  <c r="K40" i="2" s="1"/>
  <c r="I39" i="2"/>
  <c r="K39" i="2" s="1"/>
  <c r="I38" i="2"/>
  <c r="K38" i="2" s="1"/>
  <c r="I37" i="2"/>
  <c r="K37" i="2" s="1"/>
  <c r="K36" i="2"/>
  <c r="I35" i="2"/>
  <c r="K35" i="2" s="1"/>
  <c r="M35" i="2" s="1"/>
  <c r="N35" i="2" s="1"/>
  <c r="I34" i="2"/>
  <c r="L27" i="2"/>
  <c r="H27" i="2"/>
  <c r="G27" i="2"/>
  <c r="I25" i="2"/>
  <c r="K25" i="2" s="1"/>
  <c r="K24" i="2"/>
  <c r="I23" i="2"/>
  <c r="K23" i="2" s="1"/>
  <c r="I22" i="2"/>
  <c r="K22" i="2" s="1"/>
  <c r="I21" i="2"/>
  <c r="L14" i="2"/>
  <c r="H14" i="2"/>
  <c r="G14" i="2"/>
  <c r="K12" i="2"/>
  <c r="M12" i="2" s="1"/>
  <c r="I11" i="2"/>
  <c r="K11" i="2" s="1"/>
  <c r="K10" i="2"/>
  <c r="M10" i="2" s="1"/>
  <c r="N10" i="2" s="1"/>
  <c r="I10" i="2"/>
  <c r="I9" i="2"/>
  <c r="I14" i="2" s="1"/>
  <c r="I85" i="2" l="1"/>
  <c r="I58" i="2"/>
  <c r="N12" i="2"/>
  <c r="I73" i="2"/>
  <c r="I27" i="2"/>
  <c r="I42" i="2"/>
  <c r="K85" i="2"/>
  <c r="M80" i="2"/>
  <c r="M94" i="2"/>
  <c r="N92" i="2"/>
  <c r="N94" i="2" s="1"/>
  <c r="M69" i="2"/>
  <c r="N69" i="2" s="1"/>
  <c r="M51" i="2"/>
  <c r="N51" i="2" s="1"/>
  <c r="M53" i="2"/>
  <c r="N53" i="2" s="1"/>
  <c r="M71" i="2"/>
  <c r="N71" i="2" s="1"/>
  <c r="M83" i="2"/>
  <c r="N83" i="2" s="1"/>
  <c r="M23" i="2"/>
  <c r="N23" i="2" s="1"/>
  <c r="M54" i="2"/>
  <c r="N54" i="2"/>
  <c r="M50" i="2"/>
  <c r="N50" i="2" s="1"/>
  <c r="M52" i="2"/>
  <c r="N52" i="2" s="1"/>
  <c r="M82" i="2"/>
  <c r="N82" i="2" s="1"/>
  <c r="M11" i="2"/>
  <c r="N11" i="2" s="1"/>
  <c r="M22" i="2"/>
  <c r="N22" i="2" s="1"/>
  <c r="M40" i="2"/>
  <c r="N40" i="2"/>
  <c r="M55" i="2"/>
  <c r="N55" i="2" s="1"/>
  <c r="M67" i="2"/>
  <c r="N67" i="2" s="1"/>
  <c r="M37" i="2"/>
  <c r="N37" i="2" s="1"/>
  <c r="M38" i="2"/>
  <c r="N38" i="2" s="1"/>
  <c r="M81" i="2"/>
  <c r="N81" i="2" s="1"/>
  <c r="M39" i="2"/>
  <c r="N39" i="2"/>
  <c r="K73" i="2"/>
  <c r="M65" i="2"/>
  <c r="M56" i="2"/>
  <c r="N56" i="2" s="1"/>
  <c r="K21" i="2"/>
  <c r="M25" i="2"/>
  <c r="N25" i="2" s="1"/>
  <c r="M68" i="2"/>
  <c r="N68" i="2" s="1"/>
  <c r="N70" i="2"/>
  <c r="M24" i="2"/>
  <c r="N24" i="2" s="1"/>
  <c r="K49" i="2"/>
  <c r="K9" i="2"/>
  <c r="M36" i="2"/>
  <c r="N36" i="2" s="1"/>
  <c r="M66" i="2"/>
  <c r="N66" i="2" s="1"/>
  <c r="K34" i="2"/>
  <c r="M34" i="2" l="1"/>
  <c r="M42" i="2" s="1"/>
  <c r="K42" i="2"/>
  <c r="M21" i="2"/>
  <c r="M27" i="2" s="1"/>
  <c r="K27" i="2"/>
  <c r="M85" i="2"/>
  <c r="M9" i="2"/>
  <c r="M14" i="2" s="1"/>
  <c r="K14" i="2"/>
  <c r="M73" i="2"/>
  <c r="N80" i="2"/>
  <c r="N85" i="2" s="1"/>
  <c r="K58" i="2"/>
  <c r="M49" i="2"/>
  <c r="M58" i="2" s="1"/>
  <c r="N65" i="2"/>
  <c r="N73" i="2" s="1"/>
  <c r="N21" i="2" l="1"/>
  <c r="N27" i="2" s="1"/>
  <c r="N49" i="2"/>
  <c r="N58" i="2" s="1"/>
  <c r="N9" i="2"/>
  <c r="N14" i="2" s="1"/>
  <c r="N34" i="2"/>
  <c r="N42" i="2" s="1"/>
</calcChain>
</file>

<file path=xl/sharedStrings.xml><?xml version="1.0" encoding="utf-8"?>
<sst xmlns="http://schemas.openxmlformats.org/spreadsheetml/2006/main" count="275" uniqueCount="57">
  <si>
    <t>Gener 2021</t>
  </si>
  <si>
    <t>Hores Totals</t>
  </si>
  <si>
    <t>Inici /finalització</t>
  </si>
  <si>
    <t>Universitat / conveni</t>
  </si>
  <si>
    <t>Dies</t>
  </si>
  <si>
    <t>Hores/dia</t>
  </si>
  <si>
    <t>Hores totals</t>
  </si>
  <si>
    <t>Preu brut hora</t>
  </si>
  <si>
    <t>Total brut</t>
  </si>
  <si>
    <t>Dte. SS</t>
  </si>
  <si>
    <t>Dte. IRPF</t>
  </si>
  <si>
    <t>Total net</t>
  </si>
  <si>
    <t>13/10/2020-10/02/2021</t>
  </si>
  <si>
    <t>UPC</t>
  </si>
  <si>
    <t>IERMB</t>
  </si>
  <si>
    <t>Mobilitat</t>
  </si>
  <si>
    <t>19/10/2020-23/03/2021</t>
  </si>
  <si>
    <t>UAB</t>
  </si>
  <si>
    <t>Ecologia i Territori</t>
  </si>
  <si>
    <t>02/11/2020-14/01/2021</t>
  </si>
  <si>
    <t>13/01/2021 - 22/03/2021</t>
  </si>
  <si>
    <t>IIAB</t>
  </si>
  <si>
    <t>TOTAL PRÀCTIQUES GENER'21</t>
  </si>
  <si>
    <t>Febrer 2021</t>
  </si>
  <si>
    <t>13/10/2020-10/02/2020</t>
  </si>
  <si>
    <t>15/02/2021 - 8/06/2021</t>
  </si>
  <si>
    <t>15/02/2021 - 15/04/2021</t>
  </si>
  <si>
    <t>Sostenibilitat Urbana</t>
  </si>
  <si>
    <t>TOTAL PRÀCTIQUES FEBRER'21</t>
  </si>
  <si>
    <t>Març 2021</t>
  </si>
  <si>
    <t>19/10/2020 - 23/03/2021</t>
  </si>
  <si>
    <t>01/03/2021 - 26/04/2021</t>
  </si>
  <si>
    <t>01/03/2021 - 31/05/2021</t>
  </si>
  <si>
    <t>Cohesió Social</t>
  </si>
  <si>
    <t>11/03/2021 - 31/05/2021</t>
  </si>
  <si>
    <t>UB</t>
  </si>
  <si>
    <t>Governança</t>
  </si>
  <si>
    <t>TOTAL PRÀCTIQUES MARÇ'21</t>
  </si>
  <si>
    <t>Abril 2021</t>
  </si>
  <si>
    <t>15/02/2021 - 08/06/2021</t>
  </si>
  <si>
    <t>06/04/2021 - 20/05/2021</t>
  </si>
  <si>
    <t>Comissió Igualtat</t>
  </si>
  <si>
    <t>19/04/2021 - 14/06/2021</t>
  </si>
  <si>
    <t>Seguretat i convivència</t>
  </si>
  <si>
    <t>19/04/2021 - 23/06/2021</t>
  </si>
  <si>
    <t>TOTAL PRÀCTIQUES ABRIL'21</t>
  </si>
  <si>
    <t>Maig 2021</t>
  </si>
  <si>
    <t>17/05/2021 - 08/07/2021</t>
  </si>
  <si>
    <t>TOTAL PRÀCTIQUES MAIG'21</t>
  </si>
  <si>
    <t>Juny 2021</t>
  </si>
  <si>
    <t>TOTAL PRÀCTIQUES JUNY'21</t>
  </si>
  <si>
    <t>Juliol 2021</t>
  </si>
  <si>
    <t>TOTAL PRÀCTIQUES JULIOL'21</t>
  </si>
  <si>
    <t>CURRICULARS</t>
  </si>
  <si>
    <t>EXTRACURRICULARS</t>
  </si>
  <si>
    <t>EXTRACURRICULARES</t>
  </si>
  <si>
    <t>CODI ESTUDIANT / TIPUS PRÀCTIQUES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</si>
</sst>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/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9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1" fontId="2" fillId="0" borderId="10" xfId="0" applyNumberFormat="1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1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1" fontId="2" fillId="2" borderId="17" xfId="0" applyNumberFormat="1" applyFont="1" applyFill="1" applyBorder="1" applyAlignment="1">
      <alignment horizontal="center"/>
    </xf>
    <xf numFmtId="14" fontId="2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2" fontId="2" fillId="2" borderId="19" xfId="0" applyNumberFormat="1" applyFont="1" applyFill="1" applyBorder="1"/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0" fontId="2" fillId="2" borderId="16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1" fontId="2" fillId="2" borderId="28" xfId="0" applyNumberFormat="1" applyFont="1" applyFill="1" applyBorder="1" applyAlignment="1">
      <alignment horizontal="center"/>
    </xf>
    <xf numFmtId="14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9" xfId="0" applyFont="1" applyFill="1" applyBorder="1"/>
    <xf numFmtId="2" fontId="2" fillId="2" borderId="30" xfId="0" applyNumberFormat="1" applyFont="1" applyFill="1" applyBorder="1"/>
    <xf numFmtId="0" fontId="2" fillId="2" borderId="30" xfId="0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1" xfId="0" applyFont="1" applyFill="1" applyBorder="1"/>
    <xf numFmtId="0" fontId="2" fillId="0" borderId="32" xfId="0" applyFont="1" applyBorder="1"/>
    <xf numFmtId="0" fontId="2" fillId="0" borderId="21" xfId="0" applyFont="1" applyBorder="1" applyAlignment="1">
      <alignment horizontal="left"/>
    </xf>
    <xf numFmtId="0" fontId="2" fillId="0" borderId="22" xfId="0" applyFont="1" applyBorder="1"/>
    <xf numFmtId="1" fontId="1" fillId="0" borderId="23" xfId="0" applyNumberFormat="1" applyFont="1" applyBorder="1"/>
    <xf numFmtId="0" fontId="1" fillId="0" borderId="23" xfId="0" applyFont="1" applyBorder="1"/>
    <xf numFmtId="0" fontId="2" fillId="0" borderId="23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25" xfId="0" applyNumberFormat="1" applyFont="1" applyBorder="1"/>
    <xf numFmtId="0" fontId="2" fillId="0" borderId="16" xfId="0" applyFont="1" applyBorder="1"/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189445</xdr:colOff>
      <xdr:row>3</xdr:row>
      <xdr:rowOff>9951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431E873-6FDB-4384-A5CD-41D61369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837145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6081-1693-460D-B5FA-7C2815305AA3}">
  <sheetPr>
    <pageSetUpPr fitToPage="1"/>
  </sheetPr>
  <dimension ref="B5:Q94"/>
  <sheetViews>
    <sheetView showGridLines="0" tabSelected="1" workbookViewId="0">
      <selection activeCell="B7" sqref="B7:C7"/>
    </sheetView>
  </sheetViews>
  <sheetFormatPr defaultColWidth="11.42578125" defaultRowHeight="15" x14ac:dyDescent="0.25"/>
  <cols>
    <col min="2" max="2" width="4.85546875" customWidth="1"/>
    <col min="3" max="3" width="22.5703125" customWidth="1"/>
    <col min="5" max="5" width="24" customWidth="1"/>
    <col min="7" max="7" width="8.42578125" customWidth="1"/>
  </cols>
  <sheetData>
    <row r="5" spans="2:17" ht="15.75" thickBot="1" x14ac:dyDescent="0.3">
      <c r="B5" s="1" t="s">
        <v>0</v>
      </c>
      <c r="C5" s="2"/>
      <c r="D5" s="3"/>
      <c r="E5" s="2"/>
      <c r="F5" s="2"/>
      <c r="G5" s="2"/>
      <c r="H5" s="2"/>
      <c r="I5" s="2"/>
      <c r="J5" s="2"/>
      <c r="K5" s="4"/>
      <c r="L5" s="2"/>
      <c r="M5" s="2"/>
      <c r="N5" s="4"/>
      <c r="O5" s="2"/>
      <c r="P5" s="2"/>
    </row>
    <row r="6" spans="2:17" ht="15.75" thickBot="1" x14ac:dyDescent="0.3">
      <c r="B6" s="5"/>
      <c r="C6" s="2"/>
      <c r="D6" s="3"/>
      <c r="E6" s="2"/>
      <c r="F6" s="2"/>
      <c r="G6" s="2"/>
      <c r="H6" s="2"/>
      <c r="I6" s="2"/>
      <c r="J6" s="2"/>
      <c r="K6" s="4"/>
      <c r="L6" s="2"/>
      <c r="M6" s="6">
        <v>0.02</v>
      </c>
      <c r="N6" s="4"/>
      <c r="O6" s="2"/>
      <c r="P6" s="2"/>
    </row>
    <row r="7" spans="2:17" ht="30.75" thickBot="1" x14ac:dyDescent="0.3">
      <c r="B7" s="55" t="s">
        <v>56</v>
      </c>
      <c r="C7" s="56"/>
      <c r="D7" s="7" t="s">
        <v>1</v>
      </c>
      <c r="E7" s="8" t="s">
        <v>2</v>
      </c>
      <c r="F7" s="8" t="s">
        <v>3</v>
      </c>
      <c r="G7" s="9" t="s">
        <v>4</v>
      </c>
      <c r="H7" s="10" t="s">
        <v>5</v>
      </c>
      <c r="I7" s="11" t="s">
        <v>6</v>
      </c>
      <c r="J7" s="11" t="s">
        <v>7</v>
      </c>
      <c r="K7" s="12" t="s">
        <v>8</v>
      </c>
      <c r="L7" s="11" t="s">
        <v>9</v>
      </c>
      <c r="M7" s="13" t="s">
        <v>10</v>
      </c>
      <c r="N7" s="14" t="s">
        <v>11</v>
      </c>
      <c r="O7" s="2"/>
      <c r="P7" s="2"/>
    </row>
    <row r="8" spans="2:17" x14ac:dyDescent="0.25">
      <c r="B8" s="15"/>
      <c r="C8" s="16"/>
      <c r="D8" s="17"/>
      <c r="E8" s="18"/>
      <c r="F8" s="18"/>
      <c r="G8" s="19"/>
      <c r="H8" s="20"/>
      <c r="I8" s="21"/>
      <c r="J8" s="22"/>
      <c r="K8" s="23"/>
      <c r="L8" s="22"/>
      <c r="M8" s="22"/>
      <c r="N8" s="24"/>
      <c r="O8" s="2"/>
      <c r="P8" s="2"/>
    </row>
    <row r="9" spans="2:17" x14ac:dyDescent="0.25">
      <c r="B9" s="32">
        <v>334</v>
      </c>
      <c r="C9" s="33" t="s">
        <v>53</v>
      </c>
      <c r="D9" s="34">
        <v>450</v>
      </c>
      <c r="E9" s="35" t="s">
        <v>12</v>
      </c>
      <c r="F9" s="36" t="s">
        <v>13</v>
      </c>
      <c r="G9" s="37">
        <v>17</v>
      </c>
      <c r="H9" s="38">
        <v>6</v>
      </c>
      <c r="I9" s="39">
        <f>G9*H9</f>
        <v>102</v>
      </c>
      <c r="J9" s="40">
        <v>8</v>
      </c>
      <c r="K9" s="41">
        <f t="shared" ref="K9:K12" si="0">I9*J9</f>
        <v>816</v>
      </c>
      <c r="L9" s="40"/>
      <c r="M9" s="40">
        <f>K9*$M$6</f>
        <v>16.32</v>
      </c>
      <c r="N9" s="42">
        <f t="shared" ref="N9:N12" si="1">K9-L9-M9</f>
        <v>799.68</v>
      </c>
      <c r="O9" s="2" t="s">
        <v>14</v>
      </c>
      <c r="P9" s="2" t="s">
        <v>15</v>
      </c>
      <c r="Q9" s="2"/>
    </row>
    <row r="10" spans="2:17" x14ac:dyDescent="0.25">
      <c r="B10" s="32">
        <v>310</v>
      </c>
      <c r="C10" s="33" t="s">
        <v>54</v>
      </c>
      <c r="D10" s="34">
        <v>600</v>
      </c>
      <c r="E10" s="35" t="s">
        <v>16</v>
      </c>
      <c r="F10" s="36" t="s">
        <v>17</v>
      </c>
      <c r="G10" s="37">
        <v>17</v>
      </c>
      <c r="H10" s="38">
        <v>6</v>
      </c>
      <c r="I10" s="39">
        <f t="shared" ref="I10:I11" si="2">G10*H10</f>
        <v>102</v>
      </c>
      <c r="J10" s="40">
        <v>10</v>
      </c>
      <c r="K10" s="41">
        <f t="shared" si="0"/>
        <v>1020</v>
      </c>
      <c r="L10" s="40">
        <v>8.49</v>
      </c>
      <c r="M10" s="40">
        <f t="shared" ref="M10:M12" si="3">K10*$M$6</f>
        <v>20.400000000000002</v>
      </c>
      <c r="N10" s="42">
        <f t="shared" si="1"/>
        <v>991.11</v>
      </c>
      <c r="O10" s="2" t="s">
        <v>14</v>
      </c>
      <c r="P10" s="2" t="s">
        <v>18</v>
      </c>
      <c r="Q10" s="2"/>
    </row>
    <row r="11" spans="2:17" x14ac:dyDescent="0.25">
      <c r="B11" s="32">
        <v>338</v>
      </c>
      <c r="C11" s="33" t="s">
        <v>53</v>
      </c>
      <c r="D11" s="34">
        <v>252</v>
      </c>
      <c r="E11" s="35" t="s">
        <v>19</v>
      </c>
      <c r="F11" s="36" t="s">
        <v>17</v>
      </c>
      <c r="G11" s="37">
        <v>6</v>
      </c>
      <c r="H11" s="38">
        <v>6</v>
      </c>
      <c r="I11" s="39">
        <f t="shared" si="2"/>
        <v>36</v>
      </c>
      <c r="J11" s="40">
        <v>3</v>
      </c>
      <c r="K11" s="41">
        <f t="shared" si="0"/>
        <v>108</v>
      </c>
      <c r="L11" s="40"/>
      <c r="M11" s="40">
        <f t="shared" si="3"/>
        <v>2.16</v>
      </c>
      <c r="N11" s="42">
        <f t="shared" si="1"/>
        <v>105.84</v>
      </c>
      <c r="O11" s="2" t="s">
        <v>14</v>
      </c>
      <c r="P11" s="2" t="s">
        <v>18</v>
      </c>
      <c r="Q11" s="2"/>
    </row>
    <row r="12" spans="2:17" x14ac:dyDescent="0.25">
      <c r="B12" s="32">
        <v>343</v>
      </c>
      <c r="C12" s="33" t="s">
        <v>53</v>
      </c>
      <c r="D12" s="34">
        <v>200</v>
      </c>
      <c r="E12" s="35" t="s">
        <v>20</v>
      </c>
      <c r="F12" s="36" t="s">
        <v>17</v>
      </c>
      <c r="G12" s="37"/>
      <c r="H12" s="38"/>
      <c r="I12" s="39">
        <v>53</v>
      </c>
      <c r="J12" s="40">
        <v>3</v>
      </c>
      <c r="K12" s="41">
        <f t="shared" si="0"/>
        <v>159</v>
      </c>
      <c r="L12" s="40"/>
      <c r="M12" s="40">
        <f t="shared" si="3"/>
        <v>3.18</v>
      </c>
      <c r="N12" s="42">
        <f t="shared" si="1"/>
        <v>155.82</v>
      </c>
      <c r="O12" s="2" t="s">
        <v>21</v>
      </c>
      <c r="P12" s="2"/>
      <c r="Q12" s="2"/>
    </row>
    <row r="13" spans="2:17" ht="15.75" thickBot="1" x14ac:dyDescent="0.3">
      <c r="B13" s="59"/>
      <c r="C13" s="60"/>
      <c r="D13" s="61"/>
      <c r="E13" s="62"/>
      <c r="F13" s="63"/>
      <c r="G13" s="64"/>
      <c r="H13" s="65"/>
      <c r="I13" s="65"/>
      <c r="J13" s="66"/>
      <c r="K13" s="67"/>
      <c r="L13" s="66"/>
      <c r="M13" s="66"/>
      <c r="N13" s="68"/>
      <c r="O13" s="2"/>
      <c r="P13" s="2"/>
      <c r="Q13" s="2"/>
    </row>
    <row r="14" spans="2:17" ht="15.75" thickBot="1" x14ac:dyDescent="0.3">
      <c r="B14" s="25"/>
      <c r="C14" s="26" t="s">
        <v>22</v>
      </c>
      <c r="D14" s="27"/>
      <c r="E14" s="28"/>
      <c r="F14" s="28"/>
      <c r="G14" s="28">
        <f>SUM(G8:G13)</f>
        <v>40</v>
      </c>
      <c r="H14" s="28">
        <f>SUM(H8:H13)</f>
        <v>18</v>
      </c>
      <c r="I14" s="28">
        <f>SUM(I8:I13)</f>
        <v>293</v>
      </c>
      <c r="J14" s="29"/>
      <c r="K14" s="30">
        <f>SUM(K8:K13)</f>
        <v>2103</v>
      </c>
      <c r="L14" s="29">
        <f>SUM(L8:L13)</f>
        <v>8.49</v>
      </c>
      <c r="M14" s="29">
        <f>SUM(M8:M13)</f>
        <v>42.059999999999995</v>
      </c>
      <c r="N14" s="30">
        <f>SUM(N8:N13)</f>
        <v>2052.4499999999998</v>
      </c>
      <c r="O14" s="2"/>
      <c r="P14" s="2"/>
      <c r="Q14" s="2"/>
    </row>
    <row r="15" spans="2:17" x14ac:dyDescent="0.25">
      <c r="B15" s="5"/>
      <c r="C15" s="2"/>
      <c r="D15" s="3"/>
      <c r="E15" s="2"/>
      <c r="F15" s="2"/>
      <c r="G15" s="2"/>
      <c r="H15" s="2"/>
      <c r="I15" s="2"/>
      <c r="J15" s="2"/>
      <c r="K15" s="4"/>
      <c r="L15" s="2"/>
      <c r="M15" s="2"/>
      <c r="N15" s="4"/>
      <c r="O15" s="2"/>
      <c r="P15" s="2"/>
      <c r="Q15" s="2"/>
    </row>
    <row r="16" spans="2:17" x14ac:dyDescent="0.25">
      <c r="B16" s="5"/>
      <c r="C16" s="2"/>
      <c r="D16" s="3"/>
      <c r="E16" s="2"/>
      <c r="F16" s="2"/>
      <c r="G16" s="2"/>
      <c r="H16" s="2"/>
      <c r="I16" s="2"/>
      <c r="J16" s="2"/>
      <c r="K16" s="4"/>
      <c r="L16" s="2"/>
      <c r="M16" s="2"/>
      <c r="N16" s="4"/>
      <c r="O16" s="2"/>
      <c r="P16" s="2"/>
      <c r="Q16" s="2"/>
    </row>
    <row r="17" spans="2:17" ht="15.75" thickBot="1" x14ac:dyDescent="0.3">
      <c r="B17" s="1" t="s">
        <v>23</v>
      </c>
      <c r="C17" s="2"/>
      <c r="D17" s="3"/>
      <c r="E17" s="2"/>
      <c r="F17" s="2"/>
      <c r="G17" s="2"/>
      <c r="H17" s="2"/>
      <c r="I17" s="2"/>
      <c r="J17" s="2"/>
      <c r="K17" s="4"/>
      <c r="L17" s="2"/>
      <c r="M17" s="2"/>
      <c r="N17" s="4"/>
      <c r="O17" s="2"/>
      <c r="P17" s="2"/>
      <c r="Q17" s="2"/>
    </row>
    <row r="18" spans="2:17" ht="15.75" thickBot="1" x14ac:dyDescent="0.3">
      <c r="B18" s="5"/>
      <c r="C18" s="2"/>
      <c r="D18" s="3"/>
      <c r="E18" s="2"/>
      <c r="F18" s="2"/>
      <c r="G18" s="2"/>
      <c r="H18" s="2"/>
      <c r="I18" s="2"/>
      <c r="J18" s="2"/>
      <c r="K18" s="4"/>
      <c r="L18" s="2"/>
      <c r="M18" s="6">
        <v>0.02</v>
      </c>
      <c r="N18" s="4"/>
      <c r="O18" s="2"/>
      <c r="P18" s="2"/>
      <c r="Q18" s="2"/>
    </row>
    <row r="19" spans="2:17" ht="30.75" thickBot="1" x14ac:dyDescent="0.3">
      <c r="B19" s="55" t="s">
        <v>56</v>
      </c>
      <c r="C19" s="56"/>
      <c r="D19" s="7" t="s">
        <v>1</v>
      </c>
      <c r="E19" s="8" t="s">
        <v>2</v>
      </c>
      <c r="F19" s="8" t="s">
        <v>3</v>
      </c>
      <c r="G19" s="9" t="s">
        <v>4</v>
      </c>
      <c r="H19" s="10" t="s">
        <v>5</v>
      </c>
      <c r="I19" s="11" t="s">
        <v>6</v>
      </c>
      <c r="J19" s="11" t="s">
        <v>7</v>
      </c>
      <c r="K19" s="12" t="s">
        <v>8</v>
      </c>
      <c r="L19" s="11" t="s">
        <v>9</v>
      </c>
      <c r="M19" s="13" t="s">
        <v>10</v>
      </c>
      <c r="N19" s="14" t="s">
        <v>11</v>
      </c>
      <c r="O19" s="2"/>
      <c r="P19" s="2"/>
      <c r="Q19" s="2"/>
    </row>
    <row r="20" spans="2:17" x14ac:dyDescent="0.25">
      <c r="B20" s="15"/>
      <c r="C20" s="16"/>
      <c r="D20" s="17"/>
      <c r="E20" s="18"/>
      <c r="F20" s="18"/>
      <c r="G20" s="19"/>
      <c r="H20" s="20"/>
      <c r="I20" s="21"/>
      <c r="J20" s="22"/>
      <c r="K20" s="23"/>
      <c r="L20" s="22"/>
      <c r="M20" s="22"/>
      <c r="N20" s="24"/>
      <c r="O20" s="2"/>
      <c r="P20" s="2"/>
      <c r="Q20" s="2"/>
    </row>
    <row r="21" spans="2:17" x14ac:dyDescent="0.25">
      <c r="B21" s="32">
        <v>334</v>
      </c>
      <c r="C21" s="33" t="s">
        <v>53</v>
      </c>
      <c r="D21" s="34">
        <v>450</v>
      </c>
      <c r="E21" s="35" t="s">
        <v>24</v>
      </c>
      <c r="F21" s="36" t="s">
        <v>13</v>
      </c>
      <c r="G21" s="37">
        <v>8</v>
      </c>
      <c r="H21" s="38">
        <v>6</v>
      </c>
      <c r="I21" s="39">
        <f>G21*H21</f>
        <v>48</v>
      </c>
      <c r="J21" s="40">
        <v>8</v>
      </c>
      <c r="K21" s="41">
        <f t="shared" ref="K21:K25" si="4">I21*J21</f>
        <v>384</v>
      </c>
      <c r="L21" s="40"/>
      <c r="M21" s="40">
        <f>K21*$M$6</f>
        <v>7.68</v>
      </c>
      <c r="N21" s="42">
        <f t="shared" ref="N21:N25" si="5">K21-L21-M21</f>
        <v>376.32</v>
      </c>
      <c r="O21" s="2" t="s">
        <v>14</v>
      </c>
      <c r="P21" s="2" t="s">
        <v>15</v>
      </c>
      <c r="Q21" s="2"/>
    </row>
    <row r="22" spans="2:17" x14ac:dyDescent="0.25">
      <c r="B22" s="32">
        <v>334</v>
      </c>
      <c r="C22" s="33" t="s">
        <v>54</v>
      </c>
      <c r="D22" s="34">
        <v>450</v>
      </c>
      <c r="E22" s="35" t="s">
        <v>25</v>
      </c>
      <c r="F22" s="36" t="s">
        <v>13</v>
      </c>
      <c r="G22" s="37">
        <v>10</v>
      </c>
      <c r="H22" s="38">
        <v>6</v>
      </c>
      <c r="I22" s="39">
        <f>G22*H22</f>
        <v>60</v>
      </c>
      <c r="J22" s="40">
        <v>8</v>
      </c>
      <c r="K22" s="41">
        <f t="shared" si="4"/>
        <v>480</v>
      </c>
      <c r="L22" s="40">
        <v>8.49</v>
      </c>
      <c r="M22" s="40">
        <f>K22*$M$6</f>
        <v>9.6</v>
      </c>
      <c r="N22" s="42">
        <f t="shared" si="5"/>
        <v>461.90999999999997</v>
      </c>
      <c r="O22" s="2" t="s">
        <v>14</v>
      </c>
      <c r="P22" s="2" t="s">
        <v>15</v>
      </c>
      <c r="Q22" s="2"/>
    </row>
    <row r="23" spans="2:17" x14ac:dyDescent="0.25">
      <c r="B23" s="32">
        <v>310</v>
      </c>
      <c r="C23" s="33" t="s">
        <v>54</v>
      </c>
      <c r="D23" s="34">
        <v>600</v>
      </c>
      <c r="E23" s="35" t="s">
        <v>16</v>
      </c>
      <c r="F23" s="36" t="s">
        <v>17</v>
      </c>
      <c r="G23" s="37">
        <v>20</v>
      </c>
      <c r="H23" s="38">
        <v>6</v>
      </c>
      <c r="I23" s="39">
        <f t="shared" ref="I23:I25" si="6">G23*H23</f>
        <v>120</v>
      </c>
      <c r="J23" s="40">
        <v>10</v>
      </c>
      <c r="K23" s="41">
        <f t="shared" si="4"/>
        <v>1200</v>
      </c>
      <c r="L23" s="40">
        <v>8.49</v>
      </c>
      <c r="M23" s="40">
        <f t="shared" ref="M23:M25" si="7">K23*$M$6</f>
        <v>24</v>
      </c>
      <c r="N23" s="42">
        <f t="shared" si="5"/>
        <v>1167.51</v>
      </c>
      <c r="O23" s="2" t="s">
        <v>14</v>
      </c>
      <c r="P23" s="2" t="s">
        <v>18</v>
      </c>
      <c r="Q23" s="2"/>
    </row>
    <row r="24" spans="2:17" x14ac:dyDescent="0.25">
      <c r="B24" s="32">
        <v>343</v>
      </c>
      <c r="C24" s="33" t="s">
        <v>53</v>
      </c>
      <c r="D24" s="34">
        <v>200</v>
      </c>
      <c r="E24" s="35" t="s">
        <v>20</v>
      </c>
      <c r="F24" s="36" t="s">
        <v>17</v>
      </c>
      <c r="G24" s="37"/>
      <c r="H24" s="38"/>
      <c r="I24" s="39">
        <v>80</v>
      </c>
      <c r="J24" s="40">
        <v>3</v>
      </c>
      <c r="K24" s="41">
        <f t="shared" si="4"/>
        <v>240</v>
      </c>
      <c r="L24" s="40"/>
      <c r="M24" s="40">
        <f t="shared" si="7"/>
        <v>4.8</v>
      </c>
      <c r="N24" s="42">
        <f t="shared" si="5"/>
        <v>235.2</v>
      </c>
      <c r="O24" s="2" t="s">
        <v>21</v>
      </c>
      <c r="P24" s="2"/>
      <c r="Q24" s="2"/>
    </row>
    <row r="25" spans="2:17" x14ac:dyDescent="0.25">
      <c r="B25" s="32">
        <v>344</v>
      </c>
      <c r="C25" s="33" t="s">
        <v>53</v>
      </c>
      <c r="D25" s="34">
        <v>150</v>
      </c>
      <c r="E25" s="35" t="s">
        <v>26</v>
      </c>
      <c r="F25" s="36" t="s">
        <v>17</v>
      </c>
      <c r="G25" s="37">
        <v>10</v>
      </c>
      <c r="H25" s="38">
        <v>4</v>
      </c>
      <c r="I25" s="39">
        <f t="shared" si="6"/>
        <v>40</v>
      </c>
      <c r="J25" s="40">
        <v>3</v>
      </c>
      <c r="K25" s="41">
        <f t="shared" si="4"/>
        <v>120</v>
      </c>
      <c r="L25" s="40"/>
      <c r="M25" s="40">
        <f t="shared" si="7"/>
        <v>2.4</v>
      </c>
      <c r="N25" s="42">
        <f t="shared" si="5"/>
        <v>117.6</v>
      </c>
      <c r="O25" s="2" t="s">
        <v>14</v>
      </c>
      <c r="P25" s="2" t="s">
        <v>27</v>
      </c>
      <c r="Q25" s="2"/>
    </row>
    <row r="26" spans="2:17" ht="15.75" thickBot="1" x14ac:dyDescent="0.3">
      <c r="B26" s="59"/>
      <c r="C26" s="69"/>
      <c r="D26" s="61"/>
      <c r="E26" s="62"/>
      <c r="F26" s="63"/>
      <c r="G26" s="64"/>
      <c r="H26" s="65"/>
      <c r="I26" s="65"/>
      <c r="J26" s="66"/>
      <c r="K26" s="67"/>
      <c r="L26" s="66"/>
      <c r="M26" s="66"/>
      <c r="N26" s="68"/>
      <c r="O26" s="2"/>
      <c r="P26" s="2"/>
      <c r="Q26" s="2"/>
    </row>
    <row r="27" spans="2:17" ht="15.75" thickBot="1" x14ac:dyDescent="0.3">
      <c r="B27" s="25"/>
      <c r="C27" s="26" t="s">
        <v>28</v>
      </c>
      <c r="D27" s="27"/>
      <c r="E27" s="28"/>
      <c r="F27" s="28"/>
      <c r="G27" s="28">
        <f>SUM(G20:G26)</f>
        <v>48</v>
      </c>
      <c r="H27" s="28">
        <f>SUM(H20:H26)</f>
        <v>22</v>
      </c>
      <c r="I27" s="28">
        <f>SUM(I20:I26)</f>
        <v>348</v>
      </c>
      <c r="J27" s="29"/>
      <c r="K27" s="30">
        <f>SUM(K20:K26)</f>
        <v>2424</v>
      </c>
      <c r="L27" s="29">
        <f>SUM(L20:L26)</f>
        <v>16.98</v>
      </c>
      <c r="M27" s="29">
        <f>SUM(M20:M26)</f>
        <v>48.48</v>
      </c>
      <c r="N27" s="30">
        <f>SUM(N20:N26)</f>
        <v>2358.54</v>
      </c>
      <c r="O27" s="2"/>
      <c r="P27" s="2"/>
      <c r="Q27" s="2"/>
    </row>
    <row r="28" spans="2:17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ht="15.75" thickBot="1" x14ac:dyDescent="0.3">
      <c r="B30" s="1" t="s">
        <v>29</v>
      </c>
      <c r="C30" s="2"/>
      <c r="D30" s="3"/>
      <c r="E30" s="2"/>
      <c r="F30" s="2"/>
      <c r="G30" s="2"/>
      <c r="H30" s="2"/>
      <c r="I30" s="2"/>
      <c r="J30" s="2"/>
      <c r="K30" s="4"/>
      <c r="L30" s="2"/>
      <c r="M30" s="2"/>
      <c r="N30" s="4"/>
      <c r="O30" s="2"/>
      <c r="P30" s="2"/>
      <c r="Q30" s="2"/>
    </row>
    <row r="31" spans="2:17" ht="15.75" thickBot="1" x14ac:dyDescent="0.3">
      <c r="B31" s="5"/>
      <c r="C31" s="2"/>
      <c r="D31" s="3"/>
      <c r="E31" s="2"/>
      <c r="F31" s="2"/>
      <c r="G31" s="2"/>
      <c r="H31" s="2"/>
      <c r="I31" s="2"/>
      <c r="J31" s="2"/>
      <c r="K31" s="4"/>
      <c r="L31" s="2"/>
      <c r="M31" s="6">
        <v>0.02</v>
      </c>
      <c r="N31" s="4"/>
      <c r="O31" s="2"/>
      <c r="P31" s="2"/>
      <c r="Q31" s="2"/>
    </row>
    <row r="32" spans="2:17" ht="30.75" thickBot="1" x14ac:dyDescent="0.3">
      <c r="B32" s="55" t="s">
        <v>56</v>
      </c>
      <c r="C32" s="56"/>
      <c r="D32" s="7" t="s">
        <v>1</v>
      </c>
      <c r="E32" s="8" t="s">
        <v>2</v>
      </c>
      <c r="F32" s="8" t="s">
        <v>3</v>
      </c>
      <c r="G32" s="9" t="s">
        <v>4</v>
      </c>
      <c r="H32" s="10" t="s">
        <v>5</v>
      </c>
      <c r="I32" s="11" t="s">
        <v>6</v>
      </c>
      <c r="J32" s="11" t="s">
        <v>7</v>
      </c>
      <c r="K32" s="12" t="s">
        <v>8</v>
      </c>
      <c r="L32" s="11" t="s">
        <v>9</v>
      </c>
      <c r="M32" s="13" t="s">
        <v>10</v>
      </c>
      <c r="N32" s="14" t="s">
        <v>11</v>
      </c>
      <c r="O32" s="2"/>
      <c r="P32" s="2"/>
      <c r="Q32" s="2"/>
    </row>
    <row r="33" spans="2:17" x14ac:dyDescent="0.25">
      <c r="B33" s="15"/>
      <c r="C33" s="16"/>
      <c r="D33" s="17"/>
      <c r="E33" s="18"/>
      <c r="F33" s="18"/>
      <c r="G33" s="19"/>
      <c r="H33" s="20"/>
      <c r="I33" s="21"/>
      <c r="J33" s="22"/>
      <c r="K33" s="23"/>
      <c r="L33" s="22"/>
      <c r="M33" s="22"/>
      <c r="N33" s="24"/>
      <c r="O33" s="2"/>
      <c r="P33" s="2"/>
      <c r="Q33" s="2"/>
    </row>
    <row r="34" spans="2:17" x14ac:dyDescent="0.25">
      <c r="B34" s="32">
        <v>334</v>
      </c>
      <c r="C34" s="33" t="s">
        <v>54</v>
      </c>
      <c r="D34" s="34">
        <v>450</v>
      </c>
      <c r="E34" s="35" t="s">
        <v>25</v>
      </c>
      <c r="F34" s="36" t="s">
        <v>13</v>
      </c>
      <c r="G34" s="37">
        <v>20</v>
      </c>
      <c r="H34" s="38">
        <v>6</v>
      </c>
      <c r="I34" s="39">
        <f>G34*H34</f>
        <v>120</v>
      </c>
      <c r="J34" s="40">
        <v>8</v>
      </c>
      <c r="K34" s="41">
        <f t="shared" ref="K34:K40" si="8">I34*J34</f>
        <v>960</v>
      </c>
      <c r="L34" s="40">
        <v>8.49</v>
      </c>
      <c r="M34" s="40">
        <f>K34*$M$6</f>
        <v>19.2</v>
      </c>
      <c r="N34" s="42">
        <f t="shared" ref="N34:N39" si="9">K34-L34-M34</f>
        <v>932.31</v>
      </c>
      <c r="O34" s="2" t="s">
        <v>14</v>
      </c>
      <c r="P34" s="2" t="s">
        <v>15</v>
      </c>
      <c r="Q34" s="2"/>
    </row>
    <row r="35" spans="2:17" s="31" customFormat="1" x14ac:dyDescent="0.25">
      <c r="B35" s="32">
        <v>310</v>
      </c>
      <c r="C35" s="33" t="s">
        <v>54</v>
      </c>
      <c r="D35" s="34">
        <v>600</v>
      </c>
      <c r="E35" s="35" t="s">
        <v>30</v>
      </c>
      <c r="F35" s="36" t="s">
        <v>17</v>
      </c>
      <c r="G35" s="37">
        <v>17</v>
      </c>
      <c r="H35" s="38">
        <v>6</v>
      </c>
      <c r="I35" s="39">
        <f t="shared" ref="I35" si="10">G35*H35</f>
        <v>102</v>
      </c>
      <c r="J35" s="40">
        <v>10</v>
      </c>
      <c r="K35" s="41">
        <f t="shared" si="8"/>
        <v>1020</v>
      </c>
      <c r="L35" s="40">
        <v>8.49</v>
      </c>
      <c r="M35" s="40">
        <f t="shared" ref="M35:M40" si="11">K35*$M$6</f>
        <v>20.400000000000002</v>
      </c>
      <c r="N35" s="42">
        <f t="shared" si="9"/>
        <v>991.11</v>
      </c>
      <c r="O35" s="2" t="s">
        <v>14</v>
      </c>
      <c r="P35" s="2" t="s">
        <v>18</v>
      </c>
      <c r="Q35" s="2"/>
    </row>
    <row r="36" spans="2:17" s="31" customFormat="1" x14ac:dyDescent="0.25">
      <c r="B36" s="32">
        <v>343</v>
      </c>
      <c r="C36" s="33" t="s">
        <v>53</v>
      </c>
      <c r="D36" s="34">
        <v>200</v>
      </c>
      <c r="E36" s="35" t="s">
        <v>20</v>
      </c>
      <c r="F36" s="36" t="s">
        <v>17</v>
      </c>
      <c r="G36" s="37"/>
      <c r="H36" s="38"/>
      <c r="I36" s="39">
        <v>67</v>
      </c>
      <c r="J36" s="40">
        <v>3</v>
      </c>
      <c r="K36" s="41">
        <f t="shared" si="8"/>
        <v>201</v>
      </c>
      <c r="L36" s="40"/>
      <c r="M36" s="40">
        <f t="shared" si="11"/>
        <v>4.0200000000000005</v>
      </c>
      <c r="N36" s="42">
        <f t="shared" si="9"/>
        <v>196.98</v>
      </c>
      <c r="O36" s="2" t="s">
        <v>21</v>
      </c>
      <c r="P36" s="2"/>
      <c r="Q36" s="2"/>
    </row>
    <row r="37" spans="2:17" s="2" customFormat="1" x14ac:dyDescent="0.25">
      <c r="B37" s="32">
        <v>344</v>
      </c>
      <c r="C37" s="33" t="s">
        <v>53</v>
      </c>
      <c r="D37" s="34">
        <v>150</v>
      </c>
      <c r="E37" s="35" t="s">
        <v>26</v>
      </c>
      <c r="F37" s="36" t="s">
        <v>17</v>
      </c>
      <c r="G37" s="37">
        <v>20</v>
      </c>
      <c r="H37" s="38">
        <v>4</v>
      </c>
      <c r="I37" s="39">
        <f t="shared" ref="I37:I40" si="12">G37*H37</f>
        <v>80</v>
      </c>
      <c r="J37" s="40">
        <v>3</v>
      </c>
      <c r="K37" s="41">
        <f t="shared" si="8"/>
        <v>240</v>
      </c>
      <c r="L37" s="40"/>
      <c r="M37" s="40">
        <f t="shared" si="11"/>
        <v>4.8</v>
      </c>
      <c r="N37" s="42">
        <f t="shared" si="9"/>
        <v>235.2</v>
      </c>
      <c r="O37" s="2" t="s">
        <v>14</v>
      </c>
      <c r="P37" s="2" t="s">
        <v>27</v>
      </c>
    </row>
    <row r="38" spans="2:17" s="2" customFormat="1" x14ac:dyDescent="0.25">
      <c r="B38" s="32">
        <v>345</v>
      </c>
      <c r="C38" s="43" t="s">
        <v>53</v>
      </c>
      <c r="D38" s="34">
        <v>140</v>
      </c>
      <c r="E38" s="35" t="s">
        <v>31</v>
      </c>
      <c r="F38" s="36" t="s">
        <v>17</v>
      </c>
      <c r="G38" s="37">
        <v>20</v>
      </c>
      <c r="H38" s="38">
        <v>4</v>
      </c>
      <c r="I38" s="39">
        <f t="shared" si="12"/>
        <v>80</v>
      </c>
      <c r="J38" s="40">
        <v>3</v>
      </c>
      <c r="K38" s="41">
        <f t="shared" si="8"/>
        <v>240</v>
      </c>
      <c r="L38" s="40"/>
      <c r="M38" s="40">
        <f t="shared" si="11"/>
        <v>4.8</v>
      </c>
      <c r="N38" s="42">
        <f t="shared" si="9"/>
        <v>235.2</v>
      </c>
      <c r="O38" s="2" t="s">
        <v>14</v>
      </c>
      <c r="P38" s="2" t="s">
        <v>15</v>
      </c>
    </row>
    <row r="39" spans="2:17" s="2" customFormat="1" x14ac:dyDescent="0.25">
      <c r="B39" s="44">
        <v>347</v>
      </c>
      <c r="C39" s="45" t="s">
        <v>54</v>
      </c>
      <c r="D39" s="46">
        <v>236</v>
      </c>
      <c r="E39" s="47" t="s">
        <v>32</v>
      </c>
      <c r="F39" s="48" t="s">
        <v>17</v>
      </c>
      <c r="G39" s="49">
        <v>20</v>
      </c>
      <c r="H39" s="50">
        <v>4</v>
      </c>
      <c r="I39" s="39">
        <f t="shared" si="12"/>
        <v>80</v>
      </c>
      <c r="J39" s="51">
        <v>5</v>
      </c>
      <c r="K39" s="41">
        <f t="shared" si="8"/>
        <v>400</v>
      </c>
      <c r="L39" s="40">
        <v>8.49</v>
      </c>
      <c r="M39" s="40">
        <f t="shared" si="11"/>
        <v>8</v>
      </c>
      <c r="N39" s="42">
        <f t="shared" si="9"/>
        <v>383.51</v>
      </c>
      <c r="O39" s="2" t="s">
        <v>14</v>
      </c>
      <c r="P39" s="2" t="s">
        <v>33</v>
      </c>
    </row>
    <row r="40" spans="2:17" s="2" customFormat="1" x14ac:dyDescent="0.25">
      <c r="B40" s="44">
        <v>348</v>
      </c>
      <c r="C40" s="45" t="s">
        <v>53</v>
      </c>
      <c r="D40" s="46">
        <v>200</v>
      </c>
      <c r="E40" s="47" t="s">
        <v>34</v>
      </c>
      <c r="F40" s="48" t="s">
        <v>35</v>
      </c>
      <c r="G40" s="49">
        <v>9</v>
      </c>
      <c r="H40" s="50">
        <v>5</v>
      </c>
      <c r="I40" s="52">
        <f t="shared" si="12"/>
        <v>45</v>
      </c>
      <c r="J40" s="51">
        <v>3</v>
      </c>
      <c r="K40" s="53">
        <f t="shared" si="8"/>
        <v>135</v>
      </c>
      <c r="L40" s="51"/>
      <c r="M40" s="51">
        <f t="shared" si="11"/>
        <v>2.7</v>
      </c>
      <c r="N40" s="54">
        <f>K40-L40-M40</f>
        <v>132.30000000000001</v>
      </c>
      <c r="O40" s="2" t="s">
        <v>14</v>
      </c>
      <c r="P40" s="2" t="s">
        <v>36</v>
      </c>
    </row>
    <row r="41" spans="2:17" ht="15.75" thickBot="1" x14ac:dyDescent="0.3">
      <c r="B41" s="59"/>
      <c r="C41" s="70"/>
      <c r="D41" s="61"/>
      <c r="E41" s="62"/>
      <c r="F41" s="63"/>
      <c r="G41" s="64"/>
      <c r="H41" s="65"/>
      <c r="I41" s="66"/>
      <c r="J41" s="66"/>
      <c r="K41" s="67"/>
      <c r="L41" s="66"/>
      <c r="M41" s="66"/>
      <c r="N41" s="68"/>
      <c r="O41" s="2"/>
      <c r="P41" s="2"/>
      <c r="Q41" s="2"/>
    </row>
    <row r="42" spans="2:17" ht="15.75" thickBot="1" x14ac:dyDescent="0.3">
      <c r="B42" s="25"/>
      <c r="C42" s="26" t="s">
        <v>37</v>
      </c>
      <c r="D42" s="27"/>
      <c r="E42" s="28"/>
      <c r="F42" s="28"/>
      <c r="G42" s="28">
        <f>SUM(G33:G41)</f>
        <v>106</v>
      </c>
      <c r="H42" s="28">
        <f>SUM(H33:H41)</f>
        <v>29</v>
      </c>
      <c r="I42" s="28">
        <f>SUM(I33:I41)</f>
        <v>574</v>
      </c>
      <c r="J42" s="29"/>
      <c r="K42" s="30">
        <f>SUM(K33:K41)</f>
        <v>3196</v>
      </c>
      <c r="L42" s="29">
        <f>SUM(L33:L41)</f>
        <v>25.47</v>
      </c>
      <c r="M42" s="29">
        <f>SUM(M33:M41)</f>
        <v>63.92</v>
      </c>
      <c r="N42" s="30">
        <f>SUM(N33:N41)</f>
        <v>3106.6099999999997</v>
      </c>
      <c r="O42" s="2"/>
      <c r="P42" s="2"/>
      <c r="Q42" s="2"/>
    </row>
    <row r="43" spans="2:17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ht="15.75" thickBot="1" x14ac:dyDescent="0.3">
      <c r="B45" s="1" t="s">
        <v>38</v>
      </c>
      <c r="C45" s="2"/>
      <c r="D45" s="3"/>
      <c r="E45" s="2"/>
      <c r="F45" s="2"/>
      <c r="G45" s="2"/>
      <c r="H45" s="2"/>
      <c r="I45" s="2"/>
      <c r="J45" s="2"/>
      <c r="K45" s="4"/>
      <c r="L45" s="2"/>
      <c r="M45" s="2"/>
      <c r="N45" s="4"/>
      <c r="O45" s="2"/>
      <c r="P45" s="2"/>
      <c r="Q45" s="2"/>
    </row>
    <row r="46" spans="2:17" ht="15.75" thickBot="1" x14ac:dyDescent="0.3">
      <c r="B46" s="5"/>
      <c r="C46" s="2"/>
      <c r="D46" s="3"/>
      <c r="E46" s="2"/>
      <c r="F46" s="2"/>
      <c r="G46" s="2"/>
      <c r="H46" s="2"/>
      <c r="I46" s="2"/>
      <c r="J46" s="2"/>
      <c r="K46" s="4"/>
      <c r="L46" s="2"/>
      <c r="M46" s="6">
        <v>0.02</v>
      </c>
      <c r="N46" s="4"/>
      <c r="O46" s="2"/>
      <c r="P46" s="2"/>
      <c r="Q46" s="2"/>
    </row>
    <row r="47" spans="2:17" ht="30.75" thickBot="1" x14ac:dyDescent="0.3">
      <c r="B47" s="55" t="s">
        <v>56</v>
      </c>
      <c r="C47" s="56"/>
      <c r="D47" s="7" t="s">
        <v>1</v>
      </c>
      <c r="E47" s="8" t="s">
        <v>2</v>
      </c>
      <c r="F47" s="8" t="s">
        <v>3</v>
      </c>
      <c r="G47" s="9" t="s">
        <v>4</v>
      </c>
      <c r="H47" s="10" t="s">
        <v>5</v>
      </c>
      <c r="I47" s="11" t="s">
        <v>6</v>
      </c>
      <c r="J47" s="11" t="s">
        <v>7</v>
      </c>
      <c r="K47" s="12" t="s">
        <v>8</v>
      </c>
      <c r="L47" s="11" t="s">
        <v>9</v>
      </c>
      <c r="M47" s="13" t="s">
        <v>10</v>
      </c>
      <c r="N47" s="14" t="s">
        <v>11</v>
      </c>
      <c r="O47" s="2"/>
      <c r="P47" s="2"/>
      <c r="Q47" s="2"/>
    </row>
    <row r="48" spans="2:17" x14ac:dyDescent="0.25">
      <c r="B48" s="15"/>
      <c r="C48" s="16"/>
      <c r="D48" s="17"/>
      <c r="E48" s="18"/>
      <c r="F48" s="18"/>
      <c r="G48" s="19"/>
      <c r="H48" s="20"/>
      <c r="I48" s="21"/>
      <c r="J48" s="22"/>
      <c r="K48" s="23"/>
      <c r="L48" s="22"/>
      <c r="M48" s="22"/>
      <c r="N48" s="24"/>
      <c r="O48" s="2"/>
      <c r="P48" s="2"/>
      <c r="Q48" s="2"/>
    </row>
    <row r="49" spans="2:17" x14ac:dyDescent="0.25">
      <c r="B49" s="32">
        <v>334</v>
      </c>
      <c r="C49" s="33" t="s">
        <v>55</v>
      </c>
      <c r="D49" s="34">
        <v>450</v>
      </c>
      <c r="E49" s="35" t="s">
        <v>39</v>
      </c>
      <c r="F49" s="36" t="s">
        <v>13</v>
      </c>
      <c r="G49" s="37">
        <v>19</v>
      </c>
      <c r="H49" s="38">
        <v>6</v>
      </c>
      <c r="I49" s="39">
        <f>G49*H49</f>
        <v>114</v>
      </c>
      <c r="J49" s="40">
        <v>8</v>
      </c>
      <c r="K49" s="41">
        <f t="shared" ref="K49:K56" si="13">I49*J49</f>
        <v>912</v>
      </c>
      <c r="L49" s="40">
        <v>8.49</v>
      </c>
      <c r="M49" s="40">
        <f>K49*$M$6</f>
        <v>18.240000000000002</v>
      </c>
      <c r="N49" s="42">
        <f t="shared" ref="N49:N52" si="14">K49-L49-M49</f>
        <v>885.27</v>
      </c>
      <c r="O49" s="2" t="s">
        <v>14</v>
      </c>
      <c r="P49" s="2" t="s">
        <v>15</v>
      </c>
      <c r="Q49" s="2"/>
    </row>
    <row r="50" spans="2:17" s="31" customFormat="1" x14ac:dyDescent="0.25">
      <c r="B50" s="32">
        <v>344</v>
      </c>
      <c r="C50" s="33" t="s">
        <v>53</v>
      </c>
      <c r="D50" s="34">
        <v>150</v>
      </c>
      <c r="E50" s="35" t="s">
        <v>26</v>
      </c>
      <c r="F50" s="36" t="s">
        <v>17</v>
      </c>
      <c r="G50" s="37">
        <v>7</v>
      </c>
      <c r="H50" s="38">
        <v>4</v>
      </c>
      <c r="I50" s="39">
        <f>G50*H50+2</f>
        <v>30</v>
      </c>
      <c r="J50" s="40">
        <v>3</v>
      </c>
      <c r="K50" s="41">
        <f t="shared" si="13"/>
        <v>90</v>
      </c>
      <c r="L50" s="40"/>
      <c r="M50" s="40">
        <f t="shared" ref="M50:M56" si="15">K50*$M$6</f>
        <v>1.8</v>
      </c>
      <c r="N50" s="42">
        <f t="shared" si="14"/>
        <v>88.2</v>
      </c>
      <c r="O50" s="2" t="s">
        <v>14</v>
      </c>
      <c r="P50" s="2" t="s">
        <v>27</v>
      </c>
      <c r="Q50" s="2"/>
    </row>
    <row r="51" spans="2:17" s="31" customFormat="1" x14ac:dyDescent="0.25">
      <c r="B51" s="32">
        <v>345</v>
      </c>
      <c r="C51" s="43" t="s">
        <v>53</v>
      </c>
      <c r="D51" s="34">
        <v>140</v>
      </c>
      <c r="E51" s="35" t="s">
        <v>31</v>
      </c>
      <c r="F51" s="36" t="s">
        <v>17</v>
      </c>
      <c r="G51" s="37">
        <v>15</v>
      </c>
      <c r="H51" s="38">
        <v>4</v>
      </c>
      <c r="I51" s="39">
        <f t="shared" ref="I51:I56" si="16">G51*H51</f>
        <v>60</v>
      </c>
      <c r="J51" s="40">
        <v>3</v>
      </c>
      <c r="K51" s="41">
        <f t="shared" si="13"/>
        <v>180</v>
      </c>
      <c r="L51" s="40"/>
      <c r="M51" s="40">
        <f t="shared" si="15"/>
        <v>3.6</v>
      </c>
      <c r="N51" s="42">
        <f t="shared" si="14"/>
        <v>176.4</v>
      </c>
      <c r="O51" s="2" t="s">
        <v>14</v>
      </c>
      <c r="P51" s="2" t="s">
        <v>15</v>
      </c>
      <c r="Q51" s="2"/>
    </row>
    <row r="52" spans="2:17" s="2" customFormat="1" x14ac:dyDescent="0.25">
      <c r="B52" s="44">
        <v>347</v>
      </c>
      <c r="C52" s="45" t="s">
        <v>54</v>
      </c>
      <c r="D52" s="46">
        <v>236</v>
      </c>
      <c r="E52" s="47" t="s">
        <v>32</v>
      </c>
      <c r="F52" s="48" t="s">
        <v>17</v>
      </c>
      <c r="G52" s="49">
        <v>19</v>
      </c>
      <c r="H52" s="50">
        <v>4</v>
      </c>
      <c r="I52" s="39">
        <f t="shared" si="16"/>
        <v>76</v>
      </c>
      <c r="J52" s="51">
        <v>5</v>
      </c>
      <c r="K52" s="41">
        <f t="shared" si="13"/>
        <v>380</v>
      </c>
      <c r="L52" s="40">
        <v>8.49</v>
      </c>
      <c r="M52" s="40">
        <f t="shared" si="15"/>
        <v>7.6000000000000005</v>
      </c>
      <c r="N52" s="42">
        <f t="shared" si="14"/>
        <v>363.90999999999997</v>
      </c>
      <c r="O52" s="2" t="s">
        <v>14</v>
      </c>
      <c r="P52" s="2" t="s">
        <v>33</v>
      </c>
    </row>
    <row r="53" spans="2:17" s="2" customFormat="1" x14ac:dyDescent="0.25">
      <c r="B53" s="44">
        <v>348</v>
      </c>
      <c r="C53" s="45" t="s">
        <v>53</v>
      </c>
      <c r="D53" s="46">
        <v>200</v>
      </c>
      <c r="E53" s="47" t="s">
        <v>34</v>
      </c>
      <c r="F53" s="48" t="s">
        <v>35</v>
      </c>
      <c r="G53" s="49">
        <v>15</v>
      </c>
      <c r="H53" s="50">
        <v>5</v>
      </c>
      <c r="I53" s="52">
        <f t="shared" si="16"/>
        <v>75</v>
      </c>
      <c r="J53" s="51">
        <v>3</v>
      </c>
      <c r="K53" s="53">
        <f t="shared" si="13"/>
        <v>225</v>
      </c>
      <c r="L53" s="51"/>
      <c r="M53" s="51">
        <f t="shared" si="15"/>
        <v>4.5</v>
      </c>
      <c r="N53" s="54">
        <f>K53-L53-M53</f>
        <v>220.5</v>
      </c>
      <c r="O53" s="2" t="s">
        <v>14</v>
      </c>
      <c r="P53" s="2" t="s">
        <v>36</v>
      </c>
    </row>
    <row r="54" spans="2:17" s="2" customFormat="1" x14ac:dyDescent="0.25">
      <c r="B54" s="44">
        <v>349</v>
      </c>
      <c r="C54" s="45" t="s">
        <v>53</v>
      </c>
      <c r="D54" s="46">
        <v>130</v>
      </c>
      <c r="E54" s="47" t="s">
        <v>40</v>
      </c>
      <c r="F54" s="48" t="s">
        <v>17</v>
      </c>
      <c r="G54" s="49">
        <v>19</v>
      </c>
      <c r="H54" s="50">
        <v>4</v>
      </c>
      <c r="I54" s="52">
        <f t="shared" si="16"/>
        <v>76</v>
      </c>
      <c r="J54" s="51">
        <v>3</v>
      </c>
      <c r="K54" s="53">
        <f t="shared" si="13"/>
        <v>228</v>
      </c>
      <c r="L54" s="51"/>
      <c r="M54" s="51">
        <f t="shared" si="15"/>
        <v>4.5600000000000005</v>
      </c>
      <c r="N54" s="54">
        <f t="shared" ref="N54:N56" si="17">K54-L54-M54</f>
        <v>223.44</v>
      </c>
      <c r="O54" s="2" t="s">
        <v>14</v>
      </c>
      <c r="P54" s="2" t="s">
        <v>41</v>
      </c>
    </row>
    <row r="55" spans="2:17" s="2" customFormat="1" x14ac:dyDescent="0.25">
      <c r="B55" s="44">
        <v>352</v>
      </c>
      <c r="C55" s="45" t="s">
        <v>53</v>
      </c>
      <c r="D55" s="46">
        <v>200</v>
      </c>
      <c r="E55" s="47" t="s">
        <v>42</v>
      </c>
      <c r="F55" s="48" t="s">
        <v>17</v>
      </c>
      <c r="G55" s="49">
        <v>10</v>
      </c>
      <c r="H55" s="50">
        <v>5</v>
      </c>
      <c r="I55" s="52">
        <f t="shared" si="16"/>
        <v>50</v>
      </c>
      <c r="J55" s="51">
        <v>3</v>
      </c>
      <c r="K55" s="53">
        <f t="shared" si="13"/>
        <v>150</v>
      </c>
      <c r="L55" s="51"/>
      <c r="M55" s="51">
        <f t="shared" si="15"/>
        <v>3</v>
      </c>
      <c r="N55" s="54">
        <f t="shared" si="17"/>
        <v>147</v>
      </c>
      <c r="O55" s="2" t="s">
        <v>14</v>
      </c>
      <c r="P55" s="2" t="s">
        <v>43</v>
      </c>
    </row>
    <row r="56" spans="2:17" s="2" customFormat="1" x14ac:dyDescent="0.25">
      <c r="B56" s="44">
        <v>351</v>
      </c>
      <c r="C56" s="45" t="s">
        <v>53</v>
      </c>
      <c r="D56" s="46">
        <v>140</v>
      </c>
      <c r="E56" s="47" t="s">
        <v>44</v>
      </c>
      <c r="F56" s="48" t="s">
        <v>17</v>
      </c>
      <c r="G56" s="49">
        <v>10</v>
      </c>
      <c r="H56" s="50">
        <v>3</v>
      </c>
      <c r="I56" s="52">
        <f t="shared" si="16"/>
        <v>30</v>
      </c>
      <c r="J56" s="51">
        <v>3</v>
      </c>
      <c r="K56" s="53">
        <f t="shared" si="13"/>
        <v>90</v>
      </c>
      <c r="L56" s="51"/>
      <c r="M56" s="51">
        <f t="shared" si="15"/>
        <v>1.8</v>
      </c>
      <c r="N56" s="54">
        <f t="shared" si="17"/>
        <v>88.2</v>
      </c>
      <c r="O56" s="2" t="s">
        <v>14</v>
      </c>
      <c r="P56" s="2" t="s">
        <v>27</v>
      </c>
    </row>
    <row r="57" spans="2:17" ht="15.75" thickBot="1" x14ac:dyDescent="0.3">
      <c r="B57" s="59"/>
      <c r="C57" s="70"/>
      <c r="D57" s="61"/>
      <c r="E57" s="62"/>
      <c r="F57" s="63"/>
      <c r="G57" s="64"/>
      <c r="H57" s="65"/>
      <c r="I57" s="66"/>
      <c r="J57" s="66"/>
      <c r="K57" s="67"/>
      <c r="L57" s="66"/>
      <c r="M57" s="66"/>
      <c r="N57" s="68"/>
      <c r="O57" s="2"/>
      <c r="P57" s="2"/>
      <c r="Q57" s="2"/>
    </row>
    <row r="58" spans="2:17" ht="15.75" thickBot="1" x14ac:dyDescent="0.3">
      <c r="B58" s="25"/>
      <c r="C58" s="26" t="s">
        <v>45</v>
      </c>
      <c r="D58" s="27"/>
      <c r="E58" s="28"/>
      <c r="F58" s="28"/>
      <c r="G58" s="28">
        <f>SUM(G48:G57)</f>
        <v>114</v>
      </c>
      <c r="H58" s="28">
        <f>SUM(H48:H57)</f>
        <v>35</v>
      </c>
      <c r="I58" s="28">
        <f>SUM(I48:I57)</f>
        <v>511</v>
      </c>
      <c r="J58" s="29"/>
      <c r="K58" s="30">
        <f>SUM(K48:K57)</f>
        <v>2255</v>
      </c>
      <c r="L58" s="29">
        <f>SUM(L48:L57)</f>
        <v>16.98</v>
      </c>
      <c r="M58" s="29">
        <f>SUM(M48:M57)</f>
        <v>45.100000000000009</v>
      </c>
      <c r="N58" s="30">
        <f>SUM(N48:N57)</f>
        <v>2192.92</v>
      </c>
      <c r="O58" s="2"/>
      <c r="P58" s="2"/>
      <c r="Q58" s="2"/>
    </row>
    <row r="61" spans="2:17" ht="15.75" thickBot="1" x14ac:dyDescent="0.3">
      <c r="B61" s="1" t="s">
        <v>46</v>
      </c>
      <c r="C61" s="2"/>
      <c r="D61" s="3"/>
      <c r="E61" s="2"/>
      <c r="F61" s="2"/>
      <c r="G61" s="2"/>
      <c r="H61" s="2"/>
      <c r="I61" s="2"/>
      <c r="J61" s="2"/>
      <c r="K61" s="4"/>
      <c r="L61" s="2"/>
      <c r="M61" s="2"/>
      <c r="N61" s="4"/>
      <c r="O61" s="2"/>
      <c r="P61" s="2"/>
    </row>
    <row r="62" spans="2:17" ht="15.75" thickBot="1" x14ac:dyDescent="0.3">
      <c r="B62" s="5"/>
      <c r="C62" s="2"/>
      <c r="D62" s="3"/>
      <c r="E62" s="2"/>
      <c r="F62" s="2"/>
      <c r="G62" s="2"/>
      <c r="H62" s="2"/>
      <c r="I62" s="2"/>
      <c r="J62" s="2"/>
      <c r="K62" s="4"/>
      <c r="L62" s="2"/>
      <c r="M62" s="6">
        <v>0.02</v>
      </c>
      <c r="N62" s="4"/>
      <c r="O62" s="2"/>
      <c r="P62" s="2"/>
    </row>
    <row r="63" spans="2:17" ht="30.75" thickBot="1" x14ac:dyDescent="0.3">
      <c r="B63" s="55" t="s">
        <v>56</v>
      </c>
      <c r="C63" s="56"/>
      <c r="D63" s="7" t="s">
        <v>1</v>
      </c>
      <c r="E63" s="8" t="s">
        <v>2</v>
      </c>
      <c r="F63" s="8" t="s">
        <v>3</v>
      </c>
      <c r="G63" s="9" t="s">
        <v>4</v>
      </c>
      <c r="H63" s="10" t="s">
        <v>5</v>
      </c>
      <c r="I63" s="11" t="s">
        <v>6</v>
      </c>
      <c r="J63" s="11" t="s">
        <v>7</v>
      </c>
      <c r="K63" s="12" t="s">
        <v>8</v>
      </c>
      <c r="L63" s="11" t="s">
        <v>9</v>
      </c>
      <c r="M63" s="13" t="s">
        <v>10</v>
      </c>
      <c r="N63" s="14" t="s">
        <v>11</v>
      </c>
      <c r="O63" s="2"/>
      <c r="P63" s="2"/>
    </row>
    <row r="64" spans="2:17" x14ac:dyDescent="0.25">
      <c r="B64" s="15"/>
      <c r="C64" s="58"/>
      <c r="D64" s="17"/>
      <c r="E64" s="18"/>
      <c r="F64" s="18"/>
      <c r="G64" s="19"/>
      <c r="H64" s="20"/>
      <c r="I64" s="21"/>
      <c r="J64" s="22"/>
      <c r="K64" s="23"/>
      <c r="L64" s="22"/>
      <c r="M64" s="22"/>
      <c r="N64" s="24"/>
      <c r="O64" s="2"/>
      <c r="P64" s="2"/>
    </row>
    <row r="65" spans="2:17" x14ac:dyDescent="0.25">
      <c r="B65" s="32">
        <v>334</v>
      </c>
      <c r="C65" s="57" t="s">
        <v>54</v>
      </c>
      <c r="D65" s="34">
        <v>450</v>
      </c>
      <c r="E65" s="35" t="s">
        <v>39</v>
      </c>
      <c r="F65" s="36" t="s">
        <v>13</v>
      </c>
      <c r="G65" s="37">
        <v>20</v>
      </c>
      <c r="H65" s="38">
        <v>6</v>
      </c>
      <c r="I65" s="39">
        <f>G65*H65</f>
        <v>120</v>
      </c>
      <c r="J65" s="40">
        <v>8</v>
      </c>
      <c r="K65" s="41">
        <f t="shared" ref="K65:K70" si="18">I65*J65</f>
        <v>960</v>
      </c>
      <c r="L65" s="40">
        <v>8.49</v>
      </c>
      <c r="M65" s="40">
        <f>K65*$M$6</f>
        <v>19.2</v>
      </c>
      <c r="N65" s="42">
        <f t="shared" ref="N65:N66" si="19">K65-L65-M65</f>
        <v>932.31</v>
      </c>
      <c r="O65" s="2" t="s">
        <v>14</v>
      </c>
      <c r="P65" s="2" t="s">
        <v>15</v>
      </c>
      <c r="Q65" s="2"/>
    </row>
    <row r="66" spans="2:17" s="31" customFormat="1" x14ac:dyDescent="0.25">
      <c r="B66" s="44">
        <v>347</v>
      </c>
      <c r="C66" s="45" t="s">
        <v>54</v>
      </c>
      <c r="D66" s="46">
        <v>236</v>
      </c>
      <c r="E66" s="47" t="s">
        <v>32</v>
      </c>
      <c r="F66" s="48" t="s">
        <v>17</v>
      </c>
      <c r="G66" s="49">
        <v>20</v>
      </c>
      <c r="H66" s="50">
        <v>4</v>
      </c>
      <c r="I66" s="39">
        <f t="shared" ref="I66:I70" si="20">G66*H66</f>
        <v>80</v>
      </c>
      <c r="J66" s="51">
        <v>5</v>
      </c>
      <c r="K66" s="41">
        <f t="shared" si="18"/>
        <v>400</v>
      </c>
      <c r="L66" s="40">
        <v>8.49</v>
      </c>
      <c r="M66" s="40">
        <f t="shared" ref="M66:M70" si="21">K66*$M$6</f>
        <v>8</v>
      </c>
      <c r="N66" s="42">
        <f t="shared" si="19"/>
        <v>383.51</v>
      </c>
      <c r="O66" s="2" t="s">
        <v>14</v>
      </c>
      <c r="P66" s="2" t="s">
        <v>33</v>
      </c>
      <c r="Q66" s="2"/>
    </row>
    <row r="67" spans="2:17" s="31" customFormat="1" x14ac:dyDescent="0.25">
      <c r="B67" s="44">
        <v>348</v>
      </c>
      <c r="C67" s="45" t="s">
        <v>53</v>
      </c>
      <c r="D67" s="46">
        <v>200</v>
      </c>
      <c r="E67" s="47" t="s">
        <v>34</v>
      </c>
      <c r="F67" s="48" t="s">
        <v>35</v>
      </c>
      <c r="G67" s="49">
        <v>16</v>
      </c>
      <c r="H67" s="50">
        <v>5</v>
      </c>
      <c r="I67" s="52">
        <f t="shared" si="20"/>
        <v>80</v>
      </c>
      <c r="J67" s="51">
        <v>3</v>
      </c>
      <c r="K67" s="53">
        <f t="shared" si="18"/>
        <v>240</v>
      </c>
      <c r="L67" s="51"/>
      <c r="M67" s="51">
        <f t="shared" si="21"/>
        <v>4.8</v>
      </c>
      <c r="N67" s="54">
        <f>K67-L67-M67</f>
        <v>235.2</v>
      </c>
      <c r="O67" s="2" t="s">
        <v>14</v>
      </c>
      <c r="P67" s="2" t="s">
        <v>36</v>
      </c>
      <c r="Q67" s="2"/>
    </row>
    <row r="68" spans="2:17" s="31" customFormat="1" x14ac:dyDescent="0.25">
      <c r="B68" s="44">
        <v>349</v>
      </c>
      <c r="C68" s="45" t="s">
        <v>53</v>
      </c>
      <c r="D68" s="46">
        <v>130</v>
      </c>
      <c r="E68" s="47" t="s">
        <v>40</v>
      </c>
      <c r="F68" s="48" t="s">
        <v>17</v>
      </c>
      <c r="G68" s="49">
        <v>13</v>
      </c>
      <c r="H68" s="50">
        <v>4</v>
      </c>
      <c r="I68" s="52">
        <f>G68*H68+2</f>
        <v>54</v>
      </c>
      <c r="J68" s="51">
        <v>3</v>
      </c>
      <c r="K68" s="53">
        <f t="shared" si="18"/>
        <v>162</v>
      </c>
      <c r="L68" s="51"/>
      <c r="M68" s="51">
        <f t="shared" si="21"/>
        <v>3.24</v>
      </c>
      <c r="N68" s="54">
        <f t="shared" ref="N68:N70" si="22">K68-L68-M68</f>
        <v>158.76</v>
      </c>
      <c r="O68" s="2" t="s">
        <v>14</v>
      </c>
      <c r="P68" s="2" t="s">
        <v>41</v>
      </c>
      <c r="Q68" s="2"/>
    </row>
    <row r="69" spans="2:17" x14ac:dyDescent="0.25">
      <c r="B69" s="44">
        <v>352</v>
      </c>
      <c r="C69" s="45" t="s">
        <v>53</v>
      </c>
      <c r="D69" s="46">
        <v>200</v>
      </c>
      <c r="E69" s="47" t="s">
        <v>42</v>
      </c>
      <c r="F69" s="48" t="s">
        <v>17</v>
      </c>
      <c r="G69" s="49">
        <v>20</v>
      </c>
      <c r="H69" s="50">
        <v>5</v>
      </c>
      <c r="I69" s="52">
        <f t="shared" si="20"/>
        <v>100</v>
      </c>
      <c r="J69" s="51">
        <v>3</v>
      </c>
      <c r="K69" s="53">
        <f t="shared" si="18"/>
        <v>300</v>
      </c>
      <c r="L69" s="51"/>
      <c r="M69" s="51">
        <f t="shared" si="21"/>
        <v>6</v>
      </c>
      <c r="N69" s="54">
        <f t="shared" si="22"/>
        <v>294</v>
      </c>
      <c r="O69" s="2" t="s">
        <v>14</v>
      </c>
      <c r="P69" s="2" t="s">
        <v>43</v>
      </c>
      <c r="Q69" s="2"/>
    </row>
    <row r="70" spans="2:17" x14ac:dyDescent="0.25">
      <c r="B70" s="44">
        <v>351</v>
      </c>
      <c r="C70" s="45" t="s">
        <v>53</v>
      </c>
      <c r="D70" s="46">
        <v>140</v>
      </c>
      <c r="E70" s="47" t="s">
        <v>44</v>
      </c>
      <c r="F70" s="48" t="s">
        <v>17</v>
      </c>
      <c r="G70" s="49">
        <v>20</v>
      </c>
      <c r="H70" s="50">
        <v>3</v>
      </c>
      <c r="I70" s="52">
        <f t="shared" si="20"/>
        <v>60</v>
      </c>
      <c r="J70" s="51">
        <v>3</v>
      </c>
      <c r="K70" s="53">
        <f t="shared" si="18"/>
        <v>180</v>
      </c>
      <c r="L70" s="51"/>
      <c r="M70" s="51">
        <f t="shared" si="21"/>
        <v>3.6</v>
      </c>
      <c r="N70" s="54">
        <f t="shared" si="22"/>
        <v>176.4</v>
      </c>
      <c r="O70" s="2" t="s">
        <v>14</v>
      </c>
      <c r="P70" s="2" t="s">
        <v>27</v>
      </c>
      <c r="Q70" s="2"/>
    </row>
    <row r="71" spans="2:17" s="2" customFormat="1" x14ac:dyDescent="0.25">
      <c r="B71" s="32">
        <v>345</v>
      </c>
      <c r="C71" s="45" t="s">
        <v>54</v>
      </c>
      <c r="D71" s="34">
        <v>148</v>
      </c>
      <c r="E71" s="35" t="s">
        <v>47</v>
      </c>
      <c r="F71" s="36" t="s">
        <v>17</v>
      </c>
      <c r="G71" s="37">
        <v>10</v>
      </c>
      <c r="H71" s="38">
        <v>4</v>
      </c>
      <c r="I71" s="39">
        <f>G71*H71</f>
        <v>40</v>
      </c>
      <c r="J71" s="40">
        <v>5</v>
      </c>
      <c r="K71" s="41">
        <f>I71*J71</f>
        <v>200</v>
      </c>
      <c r="L71" s="40">
        <v>8.49</v>
      </c>
      <c r="M71" s="40">
        <f>K71*$M$6</f>
        <v>4</v>
      </c>
      <c r="N71" s="42">
        <f>K71-L71-M71</f>
        <v>187.51</v>
      </c>
      <c r="O71" s="2" t="s">
        <v>14</v>
      </c>
      <c r="P71" s="2" t="s">
        <v>15</v>
      </c>
    </row>
    <row r="72" spans="2:17" ht="15.75" thickBot="1" x14ac:dyDescent="0.3">
      <c r="B72" s="59"/>
      <c r="C72" s="70"/>
      <c r="D72" s="61"/>
      <c r="E72" s="62"/>
      <c r="F72" s="63"/>
      <c r="G72" s="64"/>
      <c r="H72" s="65"/>
      <c r="I72" s="66"/>
      <c r="J72" s="66"/>
      <c r="K72" s="67"/>
      <c r="L72" s="66"/>
      <c r="M72" s="66"/>
      <c r="N72" s="68"/>
      <c r="O72" s="2"/>
      <c r="P72" s="2"/>
      <c r="Q72" s="2"/>
    </row>
    <row r="73" spans="2:17" ht="15.75" thickBot="1" x14ac:dyDescent="0.3">
      <c r="B73" s="25"/>
      <c r="C73" s="26" t="s">
        <v>48</v>
      </c>
      <c r="D73" s="27"/>
      <c r="E73" s="28"/>
      <c r="F73" s="28"/>
      <c r="G73" s="28">
        <f>SUM(G64:G72)</f>
        <v>119</v>
      </c>
      <c r="H73" s="28">
        <f>SUM(H64:H72)</f>
        <v>31</v>
      </c>
      <c r="I73" s="28">
        <f>SUM(I64:I72)</f>
        <v>534</v>
      </c>
      <c r="J73" s="29"/>
      <c r="K73" s="30">
        <f>SUM(K64:K72)</f>
        <v>2442</v>
      </c>
      <c r="L73" s="29">
        <f>SUM(L64:L72)</f>
        <v>25.47</v>
      </c>
      <c r="M73" s="29">
        <f>SUM(M64:M72)</f>
        <v>48.84</v>
      </c>
      <c r="N73" s="30">
        <f>SUM(N64:N72)</f>
        <v>2367.6899999999996</v>
      </c>
      <c r="O73" s="2"/>
      <c r="P73" s="2"/>
      <c r="Q73" s="2"/>
    </row>
    <row r="74" spans="2:1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ht="15.75" thickBot="1" x14ac:dyDescent="0.3">
      <c r="B76" s="1" t="s">
        <v>49</v>
      </c>
      <c r="C76" s="2"/>
      <c r="D76" s="3"/>
      <c r="E76" s="2"/>
      <c r="F76" s="2"/>
      <c r="G76" s="2"/>
      <c r="H76" s="2"/>
      <c r="I76" s="2"/>
      <c r="J76" s="2"/>
      <c r="K76" s="4"/>
      <c r="L76" s="2"/>
      <c r="M76" s="2"/>
      <c r="N76" s="4"/>
      <c r="O76" s="2"/>
      <c r="P76" s="2"/>
      <c r="Q76" s="2"/>
    </row>
    <row r="77" spans="2:17" ht="15.75" thickBot="1" x14ac:dyDescent="0.3">
      <c r="B77" s="5"/>
      <c r="C77" s="2"/>
      <c r="D77" s="3"/>
      <c r="E77" s="2"/>
      <c r="F77" s="2"/>
      <c r="G77" s="2"/>
      <c r="H77" s="2"/>
      <c r="I77" s="2"/>
      <c r="J77" s="2"/>
      <c r="K77" s="4"/>
      <c r="L77" s="2"/>
      <c r="M77" s="6">
        <v>0.02</v>
      </c>
      <c r="N77" s="4"/>
      <c r="O77" s="2"/>
      <c r="P77" s="2"/>
      <c r="Q77" s="2"/>
    </row>
    <row r="78" spans="2:17" ht="30.75" thickBot="1" x14ac:dyDescent="0.3">
      <c r="B78" s="55" t="s">
        <v>56</v>
      </c>
      <c r="C78" s="56"/>
      <c r="D78" s="7" t="s">
        <v>1</v>
      </c>
      <c r="E78" s="8" t="s">
        <v>2</v>
      </c>
      <c r="F78" s="8" t="s">
        <v>3</v>
      </c>
      <c r="G78" s="9" t="s">
        <v>4</v>
      </c>
      <c r="H78" s="10" t="s">
        <v>5</v>
      </c>
      <c r="I78" s="11" t="s">
        <v>6</v>
      </c>
      <c r="J78" s="11" t="s">
        <v>7</v>
      </c>
      <c r="K78" s="12" t="s">
        <v>8</v>
      </c>
      <c r="L78" s="11" t="s">
        <v>9</v>
      </c>
      <c r="M78" s="13" t="s">
        <v>10</v>
      </c>
      <c r="N78" s="14" t="s">
        <v>11</v>
      </c>
      <c r="O78" s="2"/>
      <c r="P78" s="2"/>
      <c r="Q78" s="2"/>
    </row>
    <row r="79" spans="2:17" x14ac:dyDescent="0.25">
      <c r="B79" s="15"/>
      <c r="C79" s="16"/>
      <c r="D79" s="17"/>
      <c r="E79" s="18"/>
      <c r="F79" s="18"/>
      <c r="G79" s="19"/>
      <c r="H79" s="20"/>
      <c r="I79" s="21"/>
      <c r="J79" s="22"/>
      <c r="K79" s="23"/>
      <c r="L79" s="22"/>
      <c r="M79" s="22"/>
      <c r="N79" s="24"/>
      <c r="O79" s="2"/>
      <c r="P79" s="2"/>
      <c r="Q79" s="2"/>
    </row>
    <row r="80" spans="2:17" s="31" customFormat="1" x14ac:dyDescent="0.25">
      <c r="B80" s="32">
        <v>334</v>
      </c>
      <c r="C80" s="33" t="s">
        <v>54</v>
      </c>
      <c r="D80" s="34">
        <v>450</v>
      </c>
      <c r="E80" s="35" t="s">
        <v>39</v>
      </c>
      <c r="F80" s="36" t="s">
        <v>13</v>
      </c>
      <c r="G80" s="37">
        <v>6</v>
      </c>
      <c r="H80" s="38">
        <v>6</v>
      </c>
      <c r="I80" s="39">
        <f>G80*H80</f>
        <v>36</v>
      </c>
      <c r="J80" s="40">
        <v>8</v>
      </c>
      <c r="K80" s="41">
        <f t="shared" ref="K80:K82" si="23">I80*J80</f>
        <v>288</v>
      </c>
      <c r="L80" s="40">
        <v>8.49</v>
      </c>
      <c r="M80" s="40">
        <f>K80*$M$6</f>
        <v>5.76</v>
      </c>
      <c r="N80" s="42">
        <f t="shared" ref="N80:N82" si="24">K80-L80-M80</f>
        <v>273.75</v>
      </c>
      <c r="O80" s="2" t="s">
        <v>14</v>
      </c>
      <c r="P80" s="2" t="s">
        <v>15</v>
      </c>
      <c r="Q80" s="2"/>
    </row>
    <row r="81" spans="2:17" s="31" customFormat="1" x14ac:dyDescent="0.25">
      <c r="B81" s="44">
        <v>352</v>
      </c>
      <c r="C81" s="45" t="s">
        <v>53</v>
      </c>
      <c r="D81" s="46">
        <v>200</v>
      </c>
      <c r="E81" s="47" t="s">
        <v>42</v>
      </c>
      <c r="F81" s="48" t="s">
        <v>17</v>
      </c>
      <c r="G81" s="49">
        <v>10</v>
      </c>
      <c r="H81" s="50">
        <v>5</v>
      </c>
      <c r="I81" s="52">
        <f t="shared" ref="I81" si="25">G81*H81</f>
        <v>50</v>
      </c>
      <c r="J81" s="51">
        <v>3</v>
      </c>
      <c r="K81" s="53">
        <f t="shared" si="23"/>
        <v>150</v>
      </c>
      <c r="L81" s="51"/>
      <c r="M81" s="51">
        <f t="shared" ref="M81:M82" si="26">K81*$M$6</f>
        <v>3</v>
      </c>
      <c r="N81" s="54">
        <f t="shared" si="24"/>
        <v>147</v>
      </c>
      <c r="O81" s="2" t="s">
        <v>14</v>
      </c>
      <c r="P81" s="2" t="s">
        <v>43</v>
      </c>
      <c r="Q81" s="2"/>
    </row>
    <row r="82" spans="2:17" s="31" customFormat="1" x14ac:dyDescent="0.25">
      <c r="B82" s="44">
        <v>351</v>
      </c>
      <c r="C82" s="45" t="s">
        <v>53</v>
      </c>
      <c r="D82" s="46">
        <v>140</v>
      </c>
      <c r="E82" s="47" t="s">
        <v>44</v>
      </c>
      <c r="F82" s="48" t="s">
        <v>17</v>
      </c>
      <c r="G82" s="49">
        <v>16</v>
      </c>
      <c r="H82" s="50">
        <v>3</v>
      </c>
      <c r="I82" s="52">
        <f>G82*H82+2</f>
        <v>50</v>
      </c>
      <c r="J82" s="51">
        <v>3</v>
      </c>
      <c r="K82" s="53">
        <f t="shared" si="23"/>
        <v>150</v>
      </c>
      <c r="L82" s="51"/>
      <c r="M82" s="51">
        <f t="shared" si="26"/>
        <v>3</v>
      </c>
      <c r="N82" s="54">
        <f t="shared" si="24"/>
        <v>147</v>
      </c>
      <c r="O82" s="2" t="s">
        <v>14</v>
      </c>
      <c r="P82" s="2" t="s">
        <v>27</v>
      </c>
      <c r="Q82" s="2"/>
    </row>
    <row r="83" spans="2:17" s="2" customFormat="1" x14ac:dyDescent="0.25">
      <c r="B83" s="32">
        <v>345</v>
      </c>
      <c r="C83" s="43" t="s">
        <v>54</v>
      </c>
      <c r="D83" s="34">
        <v>148</v>
      </c>
      <c r="E83" s="35" t="s">
        <v>47</v>
      </c>
      <c r="F83" s="36" t="s">
        <v>17</v>
      </c>
      <c r="G83" s="37">
        <v>21</v>
      </c>
      <c r="H83" s="38">
        <v>4</v>
      </c>
      <c r="I83" s="39">
        <f>G83*H83</f>
        <v>84</v>
      </c>
      <c r="J83" s="40">
        <v>5</v>
      </c>
      <c r="K83" s="41">
        <f>I83*J83</f>
        <v>420</v>
      </c>
      <c r="L83" s="40">
        <v>8.49</v>
      </c>
      <c r="M83" s="40">
        <f>K83*$M$6</f>
        <v>8.4</v>
      </c>
      <c r="N83" s="42">
        <f>K83-L83-M83</f>
        <v>403.11</v>
      </c>
      <c r="O83" s="2" t="s">
        <v>14</v>
      </c>
      <c r="P83" s="2" t="s">
        <v>15</v>
      </c>
    </row>
    <row r="84" spans="2:17" ht="15.75" thickBot="1" x14ac:dyDescent="0.3">
      <c r="B84" s="59"/>
      <c r="C84" s="70"/>
      <c r="D84" s="61"/>
      <c r="E84" s="62"/>
      <c r="F84" s="63"/>
      <c r="G84" s="64"/>
      <c r="H84" s="65"/>
      <c r="I84" s="66"/>
      <c r="J84" s="66"/>
      <c r="K84" s="67"/>
      <c r="L84" s="66"/>
      <c r="M84" s="66"/>
      <c r="N84" s="68"/>
      <c r="O84" s="2"/>
      <c r="P84" s="2"/>
      <c r="Q84" s="2"/>
    </row>
    <row r="85" spans="2:17" ht="15.75" thickBot="1" x14ac:dyDescent="0.3">
      <c r="B85" s="25"/>
      <c r="C85" s="26" t="s">
        <v>50</v>
      </c>
      <c r="D85" s="27"/>
      <c r="E85" s="28"/>
      <c r="F85" s="28"/>
      <c r="G85" s="28">
        <f>SUM(G79:G84)</f>
        <v>53</v>
      </c>
      <c r="H85" s="28">
        <f>SUM(H79:H84)</f>
        <v>18</v>
      </c>
      <c r="I85" s="28">
        <f>SUM(I79:I84)</f>
        <v>220</v>
      </c>
      <c r="J85" s="29"/>
      <c r="K85" s="30">
        <f>SUM(K79:K84)</f>
        <v>1008</v>
      </c>
      <c r="L85" s="29">
        <f>SUM(L79:L84)</f>
        <v>16.98</v>
      </c>
      <c r="M85" s="29">
        <f>SUM(M79:M84)</f>
        <v>20.16</v>
      </c>
      <c r="N85" s="30">
        <f>SUM(N79:N84)</f>
        <v>970.86</v>
      </c>
      <c r="O85" s="2"/>
      <c r="P85" s="2"/>
      <c r="Q85" s="2"/>
    </row>
    <row r="86" spans="2:1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2:1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7" ht="15.75" thickBot="1" x14ac:dyDescent="0.3">
      <c r="B88" s="1" t="s">
        <v>51</v>
      </c>
      <c r="C88" s="2"/>
      <c r="D88" s="3"/>
      <c r="E88" s="2"/>
      <c r="F88" s="2"/>
      <c r="G88" s="2"/>
      <c r="H88" s="2"/>
      <c r="I88" s="2"/>
      <c r="J88" s="2"/>
      <c r="K88" s="4"/>
      <c r="L88" s="2"/>
      <c r="M88" s="2"/>
      <c r="N88" s="4"/>
      <c r="O88" s="2"/>
      <c r="P88" s="2"/>
      <c r="Q88" s="2"/>
    </row>
    <row r="89" spans="2:17" ht="15.75" thickBot="1" x14ac:dyDescent="0.3">
      <c r="B89" s="5"/>
      <c r="C89" s="2"/>
      <c r="D89" s="3"/>
      <c r="E89" s="2"/>
      <c r="F89" s="2"/>
      <c r="G89" s="2"/>
      <c r="H89" s="2"/>
      <c r="I89" s="2"/>
      <c r="J89" s="2"/>
      <c r="K89" s="4"/>
      <c r="L89" s="2"/>
      <c r="M89" s="6">
        <v>0.02</v>
      </c>
      <c r="N89" s="4"/>
      <c r="O89" s="2"/>
      <c r="P89" s="2"/>
      <c r="Q89" s="2"/>
    </row>
    <row r="90" spans="2:17" ht="30.75" thickBot="1" x14ac:dyDescent="0.3">
      <c r="B90" s="55" t="s">
        <v>56</v>
      </c>
      <c r="C90" s="56"/>
      <c r="D90" s="7" t="s">
        <v>1</v>
      </c>
      <c r="E90" s="8" t="s">
        <v>2</v>
      </c>
      <c r="F90" s="8" t="s">
        <v>3</v>
      </c>
      <c r="G90" s="9" t="s">
        <v>4</v>
      </c>
      <c r="H90" s="10" t="s">
        <v>5</v>
      </c>
      <c r="I90" s="11" t="s">
        <v>6</v>
      </c>
      <c r="J90" s="11" t="s">
        <v>7</v>
      </c>
      <c r="K90" s="12" t="s">
        <v>8</v>
      </c>
      <c r="L90" s="11" t="s">
        <v>9</v>
      </c>
      <c r="M90" s="13" t="s">
        <v>10</v>
      </c>
      <c r="N90" s="14" t="s">
        <v>11</v>
      </c>
      <c r="O90" s="2"/>
      <c r="P90" s="2"/>
      <c r="Q90" s="2"/>
    </row>
    <row r="91" spans="2:17" x14ac:dyDescent="0.25">
      <c r="B91" s="15"/>
      <c r="C91" s="16"/>
      <c r="D91" s="17"/>
      <c r="E91" s="18"/>
      <c r="F91" s="18"/>
      <c r="G91" s="19"/>
      <c r="H91" s="20"/>
      <c r="I91" s="21"/>
      <c r="J91" s="22"/>
      <c r="K91" s="23"/>
      <c r="L91" s="22"/>
      <c r="M91" s="22"/>
      <c r="N91" s="24"/>
      <c r="O91" s="2"/>
      <c r="P91" s="2"/>
      <c r="Q91" s="2"/>
    </row>
    <row r="92" spans="2:17" s="31" customFormat="1" x14ac:dyDescent="0.25">
      <c r="B92" s="32">
        <v>345</v>
      </c>
      <c r="C92" s="43" t="s">
        <v>54</v>
      </c>
      <c r="D92" s="34">
        <v>148</v>
      </c>
      <c r="E92" s="35" t="s">
        <v>47</v>
      </c>
      <c r="F92" s="36" t="s">
        <v>17</v>
      </c>
      <c r="G92" s="37">
        <v>6</v>
      </c>
      <c r="H92" s="38">
        <v>4</v>
      </c>
      <c r="I92" s="39">
        <f>G92*H92</f>
        <v>24</v>
      </c>
      <c r="J92" s="40">
        <v>5</v>
      </c>
      <c r="K92" s="41">
        <f>I92*J92</f>
        <v>120</v>
      </c>
      <c r="L92" s="40">
        <v>8.49</v>
      </c>
      <c r="M92" s="40">
        <f>K92*$M$6</f>
        <v>2.4</v>
      </c>
      <c r="N92" s="42">
        <f>K92-L92-M92</f>
        <v>109.11</v>
      </c>
      <c r="O92" s="2" t="s">
        <v>14</v>
      </c>
      <c r="P92" s="2" t="s">
        <v>15</v>
      </c>
      <c r="Q92" s="2"/>
    </row>
    <row r="93" spans="2:17" ht="15.75" thickBot="1" x14ac:dyDescent="0.3">
      <c r="B93" s="59"/>
      <c r="C93" s="70"/>
      <c r="D93" s="61"/>
      <c r="E93" s="62"/>
      <c r="F93" s="63"/>
      <c r="G93" s="64"/>
      <c r="H93" s="65"/>
      <c r="I93" s="66"/>
      <c r="J93" s="66"/>
      <c r="K93" s="67"/>
      <c r="L93" s="66"/>
      <c r="M93" s="66"/>
      <c r="N93" s="68"/>
      <c r="O93" s="2"/>
      <c r="P93" s="2"/>
      <c r="Q93" s="2"/>
    </row>
    <row r="94" spans="2:17" ht="15.75" thickBot="1" x14ac:dyDescent="0.3">
      <c r="B94" s="25"/>
      <c r="C94" s="26" t="s">
        <v>52</v>
      </c>
      <c r="D94" s="27"/>
      <c r="E94" s="28"/>
      <c r="F94" s="28"/>
      <c r="G94" s="28">
        <f>SUM(G91:G93)</f>
        <v>6</v>
      </c>
      <c r="H94" s="28">
        <f>SUM(H91:H93)</f>
        <v>4</v>
      </c>
      <c r="I94" s="28">
        <f>SUM(I91:I93)</f>
        <v>24</v>
      </c>
      <c r="J94" s="29"/>
      <c r="K94" s="30">
        <f>SUM(K91:K93)</f>
        <v>120</v>
      </c>
      <c r="L94" s="29">
        <f>SUM(L91:L93)</f>
        <v>8.49</v>
      </c>
      <c r="M94" s="29">
        <f>SUM(M91:M93)</f>
        <v>2.4</v>
      </c>
      <c r="N94" s="30">
        <f>SUM(N91:N93)</f>
        <v>109.11</v>
      </c>
      <c r="O94" s="2"/>
      <c r="P94" s="2"/>
      <c r="Q94" s="2"/>
    </row>
  </sheetData>
  <mergeCells count="7">
    <mergeCell ref="B90:C90"/>
    <mergeCell ref="B7:C7"/>
    <mergeCell ref="B19:C19"/>
    <mergeCell ref="B32:C32"/>
    <mergeCell ref="B47:C47"/>
    <mergeCell ref="B63:C63"/>
    <mergeCell ref="B78:C78"/>
  </mergeCells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Pagaments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Ramírez</dc:creator>
  <cp:lastModifiedBy>María Reyes Ramírez Gómez</cp:lastModifiedBy>
  <dcterms:created xsi:type="dcterms:W3CDTF">2022-06-13T10:54:07Z</dcterms:created>
  <dcterms:modified xsi:type="dcterms:W3CDTF">2022-06-13T12:17:27Z</dcterms:modified>
</cp:coreProperties>
</file>