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IERMB/Backup-ordinador-oficina/Escritorio/Archivos portal de transparència/Per pujar al portal/2023/Gener/"/>
    </mc:Choice>
  </mc:AlternateContent>
  <xr:revisionPtr revIDLastSave="579" documentId="11_5342703E4521D7C47BC0974899545CB603C088F7" xr6:coauthVersionLast="47" xr6:coauthVersionMax="47" xr10:uidLastSave="{832289C9-6D57-45BF-A76E-EEE96489B484}"/>
  <bookViews>
    <workbookView xWindow="-120" yWindow="-120" windowWidth="29040" windowHeight="15840" xr2:uid="{00000000-000D-0000-FFFF-FFFF00000000}"/>
  </bookViews>
  <sheets>
    <sheet name="1r. i 2n. trimestre 22" sheetId="24" r:id="rId1"/>
    <sheet name="3r i 4t trimestre 22" sheetId="25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25" l="1"/>
  <c r="G54" i="25"/>
  <c r="G53" i="25"/>
  <c r="G52" i="25"/>
  <c r="G49" i="25"/>
  <c r="H49" i="25" s="1"/>
  <c r="G47" i="25"/>
  <c r="G46" i="25"/>
  <c r="H38" i="25"/>
  <c r="H35" i="25"/>
  <c r="G17" i="25"/>
  <c r="H35" i="24"/>
  <c r="H32" i="24"/>
  <c r="H25" i="24"/>
  <c r="H9" i="24"/>
  <c r="H53" i="25" l="1"/>
  <c r="H43" i="25"/>
  <c r="H56" i="25" s="1"/>
  <c r="H41" i="25"/>
  <c r="G16" i="24"/>
  <c r="H16" i="24" s="1"/>
  <c r="H58" i="25" l="1"/>
  <c r="H6" i="24"/>
  <c r="H39" i="24"/>
  <c r="H27" i="24" l="1"/>
  <c r="H22" i="24"/>
  <c r="H18" i="24" l="1"/>
  <c r="H14" i="24"/>
  <c r="H13" i="24"/>
  <c r="H8" i="24" l="1"/>
  <c r="H10" i="24" l="1"/>
  <c r="H30" i="24"/>
  <c r="H41" i="24" l="1"/>
</calcChain>
</file>

<file path=xl/sharedStrings.xml><?xml version="1.0" encoding="utf-8"?>
<sst xmlns="http://schemas.openxmlformats.org/spreadsheetml/2006/main" count="209" uniqueCount="101">
  <si>
    <t>Concepte</t>
  </si>
  <si>
    <t>Econòmica</t>
  </si>
  <si>
    <t>Estudi</t>
  </si>
  <si>
    <t>Import</t>
  </si>
  <si>
    <t>Total</t>
  </si>
  <si>
    <t xml:space="preserve">Programa </t>
  </si>
  <si>
    <t xml:space="preserve">462.00 </t>
  </si>
  <si>
    <t>IERMB</t>
  </si>
  <si>
    <t>TOTAL PROGRAMA 462.00</t>
  </si>
  <si>
    <t>462.01</t>
  </si>
  <si>
    <t>OHB</t>
  </si>
  <si>
    <t>TOTAL PROGRAMA 462.01</t>
  </si>
  <si>
    <t>Programa</t>
  </si>
  <si>
    <t>462.02</t>
  </si>
  <si>
    <t>IIAB</t>
  </si>
  <si>
    <t>TOTAL PROGRAMA 462.02</t>
  </si>
  <si>
    <t>Relació dietes i desplaçaments  1r. I 2n. Trimestre'22 (01/01/2022 - 30/06/2022)</t>
  </si>
  <si>
    <t xml:space="preserve"> </t>
  </si>
  <si>
    <t xml:space="preserve">Excel </t>
  </si>
  <si>
    <t>TOTAL A PAGAR 15-07-2022</t>
  </si>
  <si>
    <t>Convocatòries</t>
  </si>
  <si>
    <t>Justificants</t>
  </si>
  <si>
    <t xml:space="preserve"> tiquets</t>
  </si>
  <si>
    <t>quilometratge</t>
  </si>
  <si>
    <t>PDF signat</t>
  </si>
  <si>
    <t>Relació quilometratge i tiquets desplaçaments 1r. Semestre'22</t>
  </si>
  <si>
    <t>22020A</t>
  </si>
  <si>
    <t>22013H</t>
  </si>
  <si>
    <t>22029K</t>
  </si>
  <si>
    <t>O22001</t>
  </si>
  <si>
    <t>O22013</t>
  </si>
  <si>
    <t>22031K</t>
  </si>
  <si>
    <t>P22018</t>
  </si>
  <si>
    <t>21130M</t>
  </si>
  <si>
    <t>21126A</t>
  </si>
  <si>
    <t>22018A</t>
  </si>
  <si>
    <t>21007I</t>
  </si>
  <si>
    <t>Marull, Joan</t>
  </si>
  <si>
    <t>21074E</t>
  </si>
  <si>
    <t>22044K</t>
  </si>
  <si>
    <t>Relació de dietes 1r. Semestre'22</t>
  </si>
  <si>
    <t>Relació material informàtic 1r. Semestre'22</t>
  </si>
  <si>
    <t>DIR08</t>
  </si>
  <si>
    <t>P22009</t>
  </si>
  <si>
    <t>P22013</t>
  </si>
  <si>
    <t>P22012</t>
  </si>
  <si>
    <t>Relació altres despeses diverses</t>
  </si>
  <si>
    <t>DIR06</t>
  </si>
  <si>
    <t>21103M</t>
  </si>
  <si>
    <t>000357</t>
  </si>
  <si>
    <t>000240</t>
  </si>
  <si>
    <t>000261</t>
  </si>
  <si>
    <t>000008</t>
  </si>
  <si>
    <t>000308</t>
  </si>
  <si>
    <t>000147</t>
  </si>
  <si>
    <t>Nº Treballador</t>
  </si>
  <si>
    <t>000353</t>
  </si>
  <si>
    <t>000159</t>
  </si>
  <si>
    <t>000019</t>
  </si>
  <si>
    <t>000300</t>
  </si>
  <si>
    <t>000257</t>
  </si>
  <si>
    <t>000278</t>
  </si>
  <si>
    <t>000271</t>
  </si>
  <si>
    <t>Relació dietes i desplaçaments  3r. I 4t. Trimestre'22 (01/07/2022 - 31/12/2022)</t>
  </si>
  <si>
    <t>Treballador</t>
  </si>
  <si>
    <t>Relació quilometratge i tiquets desplaçaments 2n. Semestre'22</t>
  </si>
  <si>
    <t>Relació de dietes 2n. Semestre'22</t>
  </si>
  <si>
    <t>21114J</t>
  </si>
  <si>
    <t>21032K</t>
  </si>
  <si>
    <t>22043K</t>
  </si>
  <si>
    <t>Eru04A</t>
  </si>
  <si>
    <t>22088A</t>
  </si>
  <si>
    <t>22016A</t>
  </si>
  <si>
    <t>M4SURE</t>
  </si>
  <si>
    <t>Recerca</t>
  </si>
  <si>
    <t xml:space="preserve">Relació de dietes 2n. Semestre'22 </t>
  </si>
  <si>
    <t>22004K</t>
  </si>
  <si>
    <t>22075Q</t>
  </si>
  <si>
    <t>CSUH03H</t>
  </si>
  <si>
    <t>Relació de dietes 2n. Semestre '22</t>
  </si>
  <si>
    <t>HAB02</t>
  </si>
  <si>
    <t>Relació material informàtic 2n. Semestre '22</t>
  </si>
  <si>
    <t>Relació quilometratge i tiquets desplaçaments 2n. Semestre '22</t>
  </si>
  <si>
    <t>O22010</t>
  </si>
  <si>
    <t>O22000</t>
  </si>
  <si>
    <t>PIIA11</t>
  </si>
  <si>
    <t>Relació altres despeses diverses 2n. Semestre '22</t>
  </si>
  <si>
    <t>P22006</t>
  </si>
  <si>
    <t>P22008</t>
  </si>
  <si>
    <t>TOTAL A PAGAR 30-12-2022</t>
  </si>
  <si>
    <t>000054</t>
  </si>
  <si>
    <t>000009</t>
  </si>
  <si>
    <t>000076</t>
  </si>
  <si>
    <t>000242</t>
  </si>
  <si>
    <t>000247</t>
  </si>
  <si>
    <t>000057</t>
  </si>
  <si>
    <t>000046</t>
  </si>
  <si>
    <t>000251</t>
  </si>
  <si>
    <t>000355</t>
  </si>
  <si>
    <t>000377</t>
  </si>
  <si>
    <t>000279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</si>
</sst>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7" xfId="0" applyBorder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4" fontId="2" fillId="2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0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4" fontId="2" fillId="3" borderId="17" xfId="0" applyNumberFormat="1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2" fillId="3" borderId="37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0" fillId="0" borderId="38" xfId="0" applyBorder="1"/>
    <xf numFmtId="4" fontId="0" fillId="0" borderId="24" xfId="0" applyNumberFormat="1" applyBorder="1"/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2" fontId="3" fillId="0" borderId="3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34" xfId="0" applyBorder="1"/>
    <xf numFmtId="0" fontId="3" fillId="0" borderId="41" xfId="0" applyFont="1" applyBorder="1" applyAlignment="1">
      <alignment horizontal="center" vertical="center"/>
    </xf>
    <xf numFmtId="2" fontId="3" fillId="0" borderId="41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0" fontId="0" fillId="0" borderId="41" xfId="0" applyBorder="1" applyAlignment="1">
      <alignment wrapText="1"/>
    </xf>
    <xf numFmtId="0" fontId="3" fillId="0" borderId="23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2" fontId="3" fillId="0" borderId="49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2" fontId="3" fillId="0" borderId="50" xfId="0" applyNumberFormat="1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 wrapText="1"/>
    </xf>
    <xf numFmtId="0" fontId="3" fillId="0" borderId="40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2" fontId="3" fillId="0" borderId="40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2" fontId="3" fillId="0" borderId="54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49" fontId="3" fillId="0" borderId="22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45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0" fontId="2" fillId="3" borderId="28" xfId="0" applyFont="1" applyFill="1" applyBorder="1" applyAlignment="1">
      <alignment horizontal="right" vertical="center"/>
    </xf>
    <xf numFmtId="0" fontId="2" fillId="3" borderId="27" xfId="0" applyFont="1" applyFill="1" applyBorder="1" applyAlignment="1">
      <alignment horizontal="right" vertical="center"/>
    </xf>
    <xf numFmtId="0" fontId="2" fillId="3" borderId="29" xfId="0" applyFont="1" applyFill="1" applyBorder="1" applyAlignment="1">
      <alignment horizontal="right" vertical="center"/>
    </xf>
    <xf numFmtId="0" fontId="3" fillId="0" borderId="15" xfId="0" applyFont="1" applyBorder="1" applyAlignment="1">
      <alignment horizontal="left" vertical="center" wrapText="1"/>
    </xf>
    <xf numFmtId="0" fontId="5" fillId="4" borderId="33" xfId="0" applyFont="1" applyFill="1" applyBorder="1" applyAlignment="1">
      <alignment horizontal="right" vertical="center" wrapText="1"/>
    </xf>
    <xf numFmtId="0" fontId="5" fillId="0" borderId="34" xfId="0" applyFont="1" applyBorder="1" applyAlignment="1">
      <alignment horizontal="right" vertical="center" wrapText="1"/>
    </xf>
    <xf numFmtId="0" fontId="5" fillId="0" borderId="35" xfId="0" applyFont="1" applyBorder="1" applyAlignment="1">
      <alignment horizontal="right" vertical="center" wrapText="1"/>
    </xf>
    <xf numFmtId="0" fontId="5" fillId="0" borderId="28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right" vertical="center" wrapText="1"/>
    </xf>
    <xf numFmtId="0" fontId="5" fillId="0" borderId="29" xfId="0" applyFont="1" applyBorder="1" applyAlignment="1">
      <alignment horizontal="right" vertical="center" wrapText="1"/>
    </xf>
    <xf numFmtId="164" fontId="5" fillId="4" borderId="31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 wrapText="1"/>
    </xf>
    <xf numFmtId="0" fontId="3" fillId="0" borderId="58" xfId="0" applyFont="1" applyBorder="1" applyAlignment="1">
      <alignment vertical="center" wrapText="1"/>
    </xf>
    <xf numFmtId="164" fontId="3" fillId="0" borderId="59" xfId="0" applyNumberFormat="1" applyFont="1" applyBorder="1" applyAlignment="1">
      <alignment horizontal="center" vertical="center"/>
    </xf>
    <xf numFmtId="0" fontId="3" fillId="0" borderId="53" xfId="0" applyFont="1" applyBorder="1" applyAlignment="1">
      <alignment horizontal="left" vertical="center" wrapText="1"/>
    </xf>
    <xf numFmtId="2" fontId="3" fillId="0" borderId="5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0" fillId="0" borderId="34" xfId="0" applyBorder="1" applyAlignment="1">
      <alignment wrapText="1"/>
    </xf>
    <xf numFmtId="0" fontId="3" fillId="0" borderId="32" xfId="0" applyFont="1" applyBorder="1" applyAlignment="1">
      <alignment horizontal="left" vertical="center" wrapText="1"/>
    </xf>
    <xf numFmtId="2" fontId="3" fillId="0" borderId="53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 wrapText="1"/>
    </xf>
    <xf numFmtId="0" fontId="3" fillId="0" borderId="54" xfId="0" applyFont="1" applyBorder="1" applyAlignment="1">
      <alignment vertical="center" wrapText="1"/>
    </xf>
    <xf numFmtId="0" fontId="3" fillId="0" borderId="61" xfId="0" applyFont="1" applyBorder="1" applyAlignment="1">
      <alignment horizontal="center" vertical="center"/>
    </xf>
    <xf numFmtId="2" fontId="3" fillId="5" borderId="54" xfId="0" applyNumberFormat="1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2" fontId="3" fillId="0" borderId="15" xfId="0" applyNumberFormat="1" applyFont="1" applyBorder="1" applyAlignment="1">
      <alignment horizontal="center" vertical="center"/>
    </xf>
    <xf numFmtId="2" fontId="3" fillId="0" borderId="62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wrapText="1"/>
    </xf>
    <xf numFmtId="2" fontId="3" fillId="0" borderId="51" xfId="0" applyNumberFormat="1" applyFont="1" applyBorder="1" applyAlignment="1">
      <alignment horizontal="center" vertical="center"/>
    </xf>
    <xf numFmtId="2" fontId="3" fillId="0" borderId="52" xfId="0" applyNumberFormat="1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57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/>
    </xf>
    <xf numFmtId="49" fontId="3" fillId="0" borderId="6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tabSelected="1" workbookViewId="0">
      <selection activeCell="C2" sqref="C2"/>
    </sheetView>
  </sheetViews>
  <sheetFormatPr defaultColWidth="11.42578125" defaultRowHeight="15.75" x14ac:dyDescent="0.25"/>
  <cols>
    <col min="1" max="1" width="11.42578125" style="17"/>
    <col min="2" max="2" width="2.42578125" customWidth="1"/>
    <col min="3" max="3" width="25.140625" customWidth="1"/>
    <col min="4" max="4" width="42.7109375" style="24" customWidth="1"/>
    <col min="5" max="7" width="13.7109375" customWidth="1"/>
    <col min="8" max="8" width="20.28515625" customWidth="1"/>
    <col min="9" max="9" width="5.140625" customWidth="1"/>
    <col min="10" max="11" width="0" hidden="1" customWidth="1"/>
    <col min="12" max="12" width="13.7109375" hidden="1" customWidth="1"/>
  </cols>
  <sheetData>
    <row r="1" spans="1:12" ht="16.5" thickBot="1" x14ac:dyDescent="0.3"/>
    <row r="2" spans="1:12" s="5" customFormat="1" ht="29.25" customHeight="1" thickBot="1" x14ac:dyDescent="0.3">
      <c r="A2" s="18"/>
      <c r="C2" s="2" t="s">
        <v>16</v>
      </c>
      <c r="D2" s="25"/>
      <c r="E2" s="3"/>
      <c r="F2" s="3"/>
      <c r="G2" s="3"/>
      <c r="H2" s="4">
        <v>44757</v>
      </c>
    </row>
    <row r="3" spans="1:12" ht="16.5" thickBot="1" x14ac:dyDescent="0.3">
      <c r="J3" s="9" t="s">
        <v>18</v>
      </c>
      <c r="K3" t="s">
        <v>22</v>
      </c>
      <c r="L3" t="s">
        <v>23</v>
      </c>
    </row>
    <row r="4" spans="1:12" s="9" customFormat="1" ht="22.5" customHeight="1" thickBot="1" x14ac:dyDescent="0.3">
      <c r="A4" s="19"/>
      <c r="C4" s="6" t="s">
        <v>55</v>
      </c>
      <c r="D4" s="26" t="s">
        <v>0</v>
      </c>
      <c r="E4" s="7" t="s">
        <v>1</v>
      </c>
      <c r="F4" s="7" t="s">
        <v>2</v>
      </c>
      <c r="G4" s="7" t="s">
        <v>3</v>
      </c>
      <c r="H4" s="8" t="s">
        <v>4</v>
      </c>
      <c r="J4" s="9" t="s">
        <v>24</v>
      </c>
      <c r="K4" s="9" t="s">
        <v>21</v>
      </c>
      <c r="L4" s="9" t="s">
        <v>20</v>
      </c>
    </row>
    <row r="5" spans="1:12" ht="6" customHeight="1" thickBot="1" x14ac:dyDescent="0.3">
      <c r="C5" s="29"/>
      <c r="D5" s="45"/>
      <c r="E5" s="1"/>
      <c r="F5" s="1"/>
      <c r="G5" s="1"/>
      <c r="H5" s="30"/>
    </row>
    <row r="6" spans="1:12" ht="34.5" customHeight="1" thickTop="1" x14ac:dyDescent="0.25">
      <c r="A6" s="20" t="s">
        <v>5</v>
      </c>
      <c r="C6" s="85" t="s">
        <v>49</v>
      </c>
      <c r="D6" s="69" t="s">
        <v>25</v>
      </c>
      <c r="E6" s="49">
        <v>23120</v>
      </c>
      <c r="F6" s="67" t="s">
        <v>36</v>
      </c>
      <c r="G6" s="49">
        <v>81.03</v>
      </c>
      <c r="H6" s="87">
        <f>G6+G7</f>
        <v>96.03</v>
      </c>
    </row>
    <row r="7" spans="1:12" ht="34.5" customHeight="1" thickBot="1" x14ac:dyDescent="0.3">
      <c r="A7" s="11" t="s">
        <v>6</v>
      </c>
      <c r="C7" s="86"/>
      <c r="D7" s="51" t="s">
        <v>40</v>
      </c>
      <c r="E7" s="59">
        <v>23020</v>
      </c>
      <c r="F7" s="65" t="s">
        <v>36</v>
      </c>
      <c r="G7" s="66">
        <v>15</v>
      </c>
      <c r="H7" s="88"/>
    </row>
    <row r="8" spans="1:12" s="11" customFormat="1" ht="38.25" customHeight="1" thickTop="1" thickBot="1" x14ac:dyDescent="0.3">
      <c r="A8" s="21" t="s">
        <v>7</v>
      </c>
      <c r="C8" s="76" t="s">
        <v>50</v>
      </c>
      <c r="D8" s="46" t="s">
        <v>25</v>
      </c>
      <c r="E8" s="43">
        <v>23120</v>
      </c>
      <c r="F8" s="12" t="s">
        <v>31</v>
      </c>
      <c r="G8" s="12">
        <v>58.9</v>
      </c>
      <c r="H8" s="44">
        <f>G8</f>
        <v>58.9</v>
      </c>
    </row>
    <row r="9" spans="1:12" s="11" customFormat="1" ht="38.25" customHeight="1" thickTop="1" thickBot="1" x14ac:dyDescent="0.3">
      <c r="C9" s="76" t="s">
        <v>51</v>
      </c>
      <c r="D9" s="57" t="s">
        <v>25</v>
      </c>
      <c r="E9" s="58">
        <v>23120</v>
      </c>
      <c r="F9" s="12" t="s">
        <v>48</v>
      </c>
      <c r="G9" s="12">
        <v>19</v>
      </c>
      <c r="H9" s="60">
        <f>G9</f>
        <v>19</v>
      </c>
    </row>
    <row r="10" spans="1:12" s="11" customFormat="1" ht="25.5" customHeight="1" thickTop="1" x14ac:dyDescent="0.25">
      <c r="C10" s="85" t="s">
        <v>52</v>
      </c>
      <c r="D10" s="92" t="s">
        <v>25</v>
      </c>
      <c r="E10" s="94">
        <v>23120</v>
      </c>
      <c r="F10" s="67" t="s">
        <v>26</v>
      </c>
      <c r="G10" s="49">
        <v>24.76</v>
      </c>
      <c r="H10" s="87">
        <f>SUM(G10:G12)</f>
        <v>56.11</v>
      </c>
    </row>
    <row r="11" spans="1:12" s="11" customFormat="1" ht="25.5" customHeight="1" x14ac:dyDescent="0.25">
      <c r="C11" s="91"/>
      <c r="D11" s="93"/>
      <c r="E11" s="95"/>
      <c r="F11" s="68" t="s">
        <v>27</v>
      </c>
      <c r="G11" s="50">
        <v>26.33</v>
      </c>
      <c r="H11" s="90"/>
    </row>
    <row r="12" spans="1:12" s="11" customFormat="1" ht="26.25" customHeight="1" thickBot="1" x14ac:dyDescent="0.3">
      <c r="A12" s="20"/>
      <c r="C12" s="91"/>
      <c r="D12" s="93"/>
      <c r="E12" s="95"/>
      <c r="F12" s="65" t="s">
        <v>28</v>
      </c>
      <c r="G12" s="65">
        <v>5.0199999999999996</v>
      </c>
      <c r="H12" s="90"/>
    </row>
    <row r="13" spans="1:12" s="11" customFormat="1" ht="36" customHeight="1" thickTop="1" thickBot="1" x14ac:dyDescent="0.3">
      <c r="C13" s="77" t="s">
        <v>53</v>
      </c>
      <c r="D13" s="28" t="s">
        <v>25</v>
      </c>
      <c r="E13" s="37">
        <v>23120</v>
      </c>
      <c r="F13" s="14" t="s">
        <v>33</v>
      </c>
      <c r="G13" s="38">
        <v>89.1</v>
      </c>
      <c r="H13" s="13">
        <f>G13</f>
        <v>89.1</v>
      </c>
    </row>
    <row r="14" spans="1:12" s="11" customFormat="1" ht="24.75" customHeight="1" thickTop="1" x14ac:dyDescent="0.25">
      <c r="A14" s="21"/>
      <c r="C14" s="85" t="s">
        <v>54</v>
      </c>
      <c r="D14" s="92" t="s">
        <v>25</v>
      </c>
      <c r="E14" s="94">
        <v>23120</v>
      </c>
      <c r="F14" s="22" t="s">
        <v>34</v>
      </c>
      <c r="G14" s="23">
        <v>8.5500000000000007</v>
      </c>
      <c r="H14" s="87">
        <f>SUM(G14:G15)</f>
        <v>16.53</v>
      </c>
    </row>
    <row r="15" spans="1:12" s="11" customFormat="1" ht="27.75" customHeight="1" thickBot="1" x14ac:dyDescent="0.3">
      <c r="A15" s="20"/>
      <c r="C15" s="86"/>
      <c r="D15" s="100"/>
      <c r="E15" s="115"/>
      <c r="F15" s="35" t="s">
        <v>35</v>
      </c>
      <c r="G15" s="36">
        <v>7.98</v>
      </c>
      <c r="H15" s="88"/>
    </row>
    <row r="16" spans="1:12" ht="34.5" customHeight="1" thickTop="1" x14ac:dyDescent="0.25">
      <c r="C16" s="85" t="s">
        <v>56</v>
      </c>
      <c r="D16" s="69" t="s">
        <v>25</v>
      </c>
      <c r="E16" s="49">
        <v>23120</v>
      </c>
      <c r="F16" s="67" t="s">
        <v>36</v>
      </c>
      <c r="G16" s="49">
        <f>4.6+4.6</f>
        <v>9.1999999999999993</v>
      </c>
      <c r="H16" s="87">
        <f>G16+G17</f>
        <v>26.2</v>
      </c>
    </row>
    <row r="17" spans="1:10" ht="34.5" customHeight="1" thickBot="1" x14ac:dyDescent="0.3">
      <c r="C17" s="86"/>
      <c r="D17" s="51" t="s">
        <v>40</v>
      </c>
      <c r="E17" s="59">
        <v>23020</v>
      </c>
      <c r="F17" s="65" t="s">
        <v>36</v>
      </c>
      <c r="G17" s="66">
        <v>17</v>
      </c>
      <c r="H17" s="88"/>
    </row>
    <row r="18" spans="1:10" s="11" customFormat="1" ht="31.5" customHeight="1" thickTop="1" x14ac:dyDescent="0.25">
      <c r="A18" s="20"/>
      <c r="C18" s="85" t="s">
        <v>57</v>
      </c>
      <c r="D18" s="70" t="s">
        <v>25</v>
      </c>
      <c r="E18" s="49">
        <v>23120</v>
      </c>
      <c r="F18" s="49" t="s">
        <v>36</v>
      </c>
      <c r="G18" s="23">
        <v>20.14</v>
      </c>
      <c r="H18" s="87">
        <f>SUM(G18:G19)</f>
        <v>101.14</v>
      </c>
    </row>
    <row r="19" spans="1:10" s="11" customFormat="1" ht="27.75" customHeight="1" thickBot="1" x14ac:dyDescent="0.3">
      <c r="A19" s="20"/>
      <c r="C19" s="86" t="s">
        <v>37</v>
      </c>
      <c r="D19" s="51" t="s">
        <v>40</v>
      </c>
      <c r="E19" s="50">
        <v>23020</v>
      </c>
      <c r="F19" s="64" t="s">
        <v>36</v>
      </c>
      <c r="G19" s="36">
        <v>81</v>
      </c>
      <c r="H19" s="88"/>
    </row>
    <row r="20" spans="1:10" s="11" customFormat="1" ht="27.75" customHeight="1" thickTop="1" x14ac:dyDescent="0.25">
      <c r="A20" s="20"/>
      <c r="C20" s="85" t="s">
        <v>58</v>
      </c>
      <c r="D20" s="70" t="s">
        <v>25</v>
      </c>
      <c r="E20" s="49">
        <v>23120</v>
      </c>
      <c r="F20" s="49" t="s">
        <v>47</v>
      </c>
      <c r="G20" s="23">
        <v>6.8</v>
      </c>
      <c r="H20" s="87">
        <v>11.76</v>
      </c>
    </row>
    <row r="21" spans="1:10" s="11" customFormat="1" ht="33.75" customHeight="1" thickBot="1" x14ac:dyDescent="0.3">
      <c r="C21" s="86"/>
      <c r="D21" s="51" t="s">
        <v>46</v>
      </c>
      <c r="E21" s="50">
        <v>22699</v>
      </c>
      <c r="F21" s="64" t="s">
        <v>38</v>
      </c>
      <c r="G21" s="36">
        <v>4.96</v>
      </c>
      <c r="H21" s="88"/>
    </row>
    <row r="22" spans="1:10" s="11" customFormat="1" ht="30.75" customHeight="1" thickTop="1" x14ac:dyDescent="0.25">
      <c r="C22" s="85" t="s">
        <v>59</v>
      </c>
      <c r="D22" s="92" t="s">
        <v>25</v>
      </c>
      <c r="E22" s="94">
        <v>23120</v>
      </c>
      <c r="F22" s="49" t="s">
        <v>39</v>
      </c>
      <c r="G22" s="23">
        <v>18.399999999999999</v>
      </c>
      <c r="H22" s="87">
        <f>SUM(G22:G23)</f>
        <v>27.599999999999998</v>
      </c>
    </row>
    <row r="23" spans="1:10" s="11" customFormat="1" ht="27" customHeight="1" thickBot="1" x14ac:dyDescent="0.3">
      <c r="C23" s="86"/>
      <c r="D23" s="100"/>
      <c r="E23" s="115"/>
      <c r="F23" s="64" t="s">
        <v>42</v>
      </c>
      <c r="G23" s="36">
        <v>9.1999999999999993</v>
      </c>
      <c r="H23" s="88"/>
    </row>
    <row r="24" spans="1:10" s="11" customFormat="1" ht="15" customHeight="1" thickTop="1" thickBot="1" x14ac:dyDescent="0.3">
      <c r="A24" s="20"/>
      <c r="C24" s="31"/>
      <c r="D24" s="32"/>
      <c r="E24" s="48"/>
      <c r="F24" s="12"/>
      <c r="G24" s="33"/>
      <c r="H24" s="34"/>
    </row>
    <row r="25" spans="1:10" s="10" customFormat="1" ht="35.25" customHeight="1" thickBot="1" x14ac:dyDescent="0.3">
      <c r="A25" s="18"/>
      <c r="C25" s="97" t="s">
        <v>8</v>
      </c>
      <c r="D25" s="98"/>
      <c r="E25" s="98"/>
      <c r="F25" s="98"/>
      <c r="G25" s="99"/>
      <c r="H25" s="15">
        <f>SUM(H5:H24)</f>
        <v>502.36999999999995</v>
      </c>
      <c r="J25" s="10" t="s">
        <v>17</v>
      </c>
    </row>
    <row r="26" spans="1:10" ht="19.5" customHeight="1" thickBot="1" x14ac:dyDescent="0.3">
      <c r="E26" s="40"/>
      <c r="F26" s="40"/>
    </row>
    <row r="27" spans="1:10" s="11" customFormat="1" ht="25.15" customHeight="1" thickBot="1" x14ac:dyDescent="0.3">
      <c r="A27" s="20" t="s">
        <v>5</v>
      </c>
      <c r="C27" s="96" t="s">
        <v>60</v>
      </c>
      <c r="D27" s="118" t="s">
        <v>25</v>
      </c>
      <c r="E27" s="119">
        <v>23120</v>
      </c>
      <c r="F27" s="41" t="s">
        <v>29</v>
      </c>
      <c r="G27" s="42">
        <v>0.74</v>
      </c>
      <c r="H27" s="89">
        <f>SUM(G27:G28)</f>
        <v>13.24</v>
      </c>
    </row>
    <row r="28" spans="1:10" s="11" customFormat="1" ht="33.75" customHeight="1" thickTop="1" thickBot="1" x14ac:dyDescent="0.3">
      <c r="A28" s="11" t="s">
        <v>9</v>
      </c>
      <c r="C28" s="91"/>
      <c r="D28" s="113"/>
      <c r="E28" s="95"/>
      <c r="F28" s="47" t="s">
        <v>30</v>
      </c>
      <c r="G28" s="23">
        <v>12.5</v>
      </c>
      <c r="H28" s="90"/>
      <c r="J28" s="39"/>
    </row>
    <row r="29" spans="1:10" s="11" customFormat="1" ht="9" customHeight="1" thickTop="1" thickBot="1" x14ac:dyDescent="0.3">
      <c r="A29" s="20" t="s">
        <v>10</v>
      </c>
      <c r="C29" s="53"/>
      <c r="D29" s="52"/>
      <c r="E29" s="54"/>
      <c r="F29" s="12"/>
      <c r="G29" s="37"/>
      <c r="H29" s="56"/>
    </row>
    <row r="30" spans="1:10" s="10" customFormat="1" ht="19.5" thickBot="1" x14ac:dyDescent="0.3">
      <c r="A30" s="18"/>
      <c r="C30" s="109" t="s">
        <v>11</v>
      </c>
      <c r="D30" s="110"/>
      <c r="E30" s="110"/>
      <c r="F30" s="110"/>
      <c r="G30" s="111"/>
      <c r="H30" s="27">
        <f>SUM(H27:H29)</f>
        <v>13.24</v>
      </c>
    </row>
    <row r="31" spans="1:10" ht="16.5" thickBot="1" x14ac:dyDescent="0.3"/>
    <row r="32" spans="1:10" s="11" customFormat="1" ht="25.15" customHeight="1" x14ac:dyDescent="0.25">
      <c r="A32" s="20" t="s">
        <v>12</v>
      </c>
      <c r="C32" s="96" t="s">
        <v>61</v>
      </c>
      <c r="D32" s="71" t="s">
        <v>41</v>
      </c>
      <c r="E32" s="72">
        <v>22002</v>
      </c>
      <c r="F32" s="72" t="s">
        <v>42</v>
      </c>
      <c r="G32" s="72">
        <v>20.7</v>
      </c>
      <c r="H32" s="89">
        <f>G32+G33</f>
        <v>37.08</v>
      </c>
    </row>
    <row r="33" spans="1:8" s="11" customFormat="1" ht="25.15" customHeight="1" x14ac:dyDescent="0.25">
      <c r="A33" s="11" t="s">
        <v>13</v>
      </c>
      <c r="C33" s="91"/>
      <c r="D33" s="113" t="s">
        <v>25</v>
      </c>
      <c r="E33" s="95">
        <v>23110</v>
      </c>
      <c r="F33" s="116" t="s">
        <v>32</v>
      </c>
      <c r="G33" s="95">
        <v>16.38</v>
      </c>
      <c r="H33" s="90"/>
    </row>
    <row r="34" spans="1:8" s="11" customFormat="1" ht="25.15" customHeight="1" thickBot="1" x14ac:dyDescent="0.3">
      <c r="A34" s="20" t="s">
        <v>14</v>
      </c>
      <c r="C34" s="91"/>
      <c r="D34" s="113"/>
      <c r="E34" s="115"/>
      <c r="F34" s="117"/>
      <c r="G34" s="115"/>
      <c r="H34" s="88"/>
    </row>
    <row r="35" spans="1:8" s="11" customFormat="1" ht="24" customHeight="1" thickTop="1" x14ac:dyDescent="0.25">
      <c r="C35" s="120" t="s">
        <v>62</v>
      </c>
      <c r="D35" s="112" t="s">
        <v>25</v>
      </c>
      <c r="E35" s="94">
        <v>23120</v>
      </c>
      <c r="F35" s="49" t="s">
        <v>43</v>
      </c>
      <c r="G35" s="73">
        <v>11.35</v>
      </c>
      <c r="H35" s="87">
        <f>SUM(G35:G38)</f>
        <v>47.05</v>
      </c>
    </row>
    <row r="36" spans="1:8" s="11" customFormat="1" ht="28.5" customHeight="1" x14ac:dyDescent="0.25">
      <c r="A36" s="20"/>
      <c r="C36" s="121"/>
      <c r="D36" s="113"/>
      <c r="E36" s="95"/>
      <c r="F36" s="74" t="s">
        <v>45</v>
      </c>
      <c r="G36" s="75">
        <v>11.35</v>
      </c>
      <c r="H36" s="90"/>
    </row>
    <row r="37" spans="1:8" s="11" customFormat="1" ht="29.25" customHeight="1" thickBot="1" x14ac:dyDescent="0.3">
      <c r="A37" s="20"/>
      <c r="C37" s="121"/>
      <c r="D37" s="114"/>
      <c r="E37" s="115"/>
      <c r="F37" s="55" t="s">
        <v>44</v>
      </c>
      <c r="G37" s="62">
        <v>11.35</v>
      </c>
      <c r="H37" s="90"/>
    </row>
    <row r="38" spans="1:8" s="11" customFormat="1" ht="36.75" customHeight="1" thickTop="1" thickBot="1" x14ac:dyDescent="0.3">
      <c r="A38" s="20"/>
      <c r="C38" s="122"/>
      <c r="D38" s="61" t="s">
        <v>40</v>
      </c>
      <c r="E38" s="33">
        <v>23020</v>
      </c>
      <c r="F38" s="33" t="s">
        <v>45</v>
      </c>
      <c r="G38" s="63">
        <v>13</v>
      </c>
      <c r="H38" s="88"/>
    </row>
    <row r="39" spans="1:8" s="10" customFormat="1" ht="32.25" customHeight="1" thickBot="1" x14ac:dyDescent="0.3">
      <c r="A39" s="18"/>
      <c r="C39" s="97" t="s">
        <v>15</v>
      </c>
      <c r="D39" s="110"/>
      <c r="E39" s="110"/>
      <c r="F39" s="110"/>
      <c r="G39" s="111"/>
      <c r="H39" s="15">
        <f>SUM(H32:H37)</f>
        <v>84.13</v>
      </c>
    </row>
    <row r="40" spans="1:8" ht="7.5" customHeight="1" thickBot="1" x14ac:dyDescent="0.3"/>
    <row r="41" spans="1:8" s="16" customFormat="1" ht="26.25" x14ac:dyDescent="0.4">
      <c r="A41" s="17"/>
      <c r="C41" s="101" t="s">
        <v>19</v>
      </c>
      <c r="D41" s="102"/>
      <c r="E41" s="102"/>
      <c r="F41" s="102"/>
      <c r="G41" s="103"/>
      <c r="H41" s="107">
        <f>H25+H30+H39</f>
        <v>599.7399999999999</v>
      </c>
    </row>
    <row r="42" spans="1:8" s="16" customFormat="1" ht="15" customHeight="1" thickBot="1" x14ac:dyDescent="0.45">
      <c r="A42" s="17"/>
      <c r="C42" s="104"/>
      <c r="D42" s="105"/>
      <c r="E42" s="105"/>
      <c r="F42" s="105"/>
      <c r="G42" s="106"/>
      <c r="H42" s="108"/>
    </row>
  </sheetData>
  <mergeCells count="39">
    <mergeCell ref="D27:D28"/>
    <mergeCell ref="E27:E28"/>
    <mergeCell ref="H27:H28"/>
    <mergeCell ref="C35:C38"/>
    <mergeCell ref="H18:H19"/>
    <mergeCell ref="H22:H23"/>
    <mergeCell ref="E14:E15"/>
    <mergeCell ref="C20:C21"/>
    <mergeCell ref="D22:D23"/>
    <mergeCell ref="C22:C23"/>
    <mergeCell ref="E22:E23"/>
    <mergeCell ref="C41:G42"/>
    <mergeCell ref="H41:H42"/>
    <mergeCell ref="C30:G30"/>
    <mergeCell ref="C32:C34"/>
    <mergeCell ref="C39:G39"/>
    <mergeCell ref="D35:D37"/>
    <mergeCell ref="E35:E37"/>
    <mergeCell ref="G33:G34"/>
    <mergeCell ref="D33:D34"/>
    <mergeCell ref="E33:E34"/>
    <mergeCell ref="F33:F34"/>
    <mergeCell ref="H35:H38"/>
    <mergeCell ref="C6:C7"/>
    <mergeCell ref="H6:H7"/>
    <mergeCell ref="C16:C17"/>
    <mergeCell ref="H16:H17"/>
    <mergeCell ref="H32:H34"/>
    <mergeCell ref="C10:C12"/>
    <mergeCell ref="D10:D12"/>
    <mergeCell ref="E10:E12"/>
    <mergeCell ref="H10:H12"/>
    <mergeCell ref="C27:C28"/>
    <mergeCell ref="H14:H15"/>
    <mergeCell ref="C25:G25"/>
    <mergeCell ref="C14:C15"/>
    <mergeCell ref="D14:D15"/>
    <mergeCell ref="H20:H21"/>
    <mergeCell ref="C18:C19"/>
  </mergeCells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552DC-3584-43C9-B05E-DFF34FD94E57}">
  <sheetPr>
    <pageSetUpPr fitToPage="1"/>
  </sheetPr>
  <dimension ref="A1:L59"/>
  <sheetViews>
    <sheetView zoomScale="90" zoomScaleNormal="90" workbookViewId="0">
      <selection activeCell="D2" sqref="D2"/>
    </sheetView>
  </sheetViews>
  <sheetFormatPr defaultColWidth="11.42578125" defaultRowHeight="15.75" x14ac:dyDescent="0.25"/>
  <cols>
    <col min="1" max="1" width="11.42578125" style="17"/>
    <col min="2" max="2" width="2.42578125" customWidth="1"/>
    <col min="3" max="3" width="25.140625" customWidth="1"/>
    <col min="4" max="4" width="42.7109375" style="24" customWidth="1"/>
    <col min="5" max="7" width="13.7109375" customWidth="1"/>
    <col min="8" max="8" width="20.28515625" customWidth="1"/>
    <col min="9" max="9" width="5.140625" customWidth="1"/>
    <col min="10" max="11" width="0" hidden="1" customWidth="1"/>
    <col min="12" max="12" width="13.7109375" hidden="1" customWidth="1"/>
  </cols>
  <sheetData>
    <row r="1" spans="1:12" ht="16.5" thickBot="1" x14ac:dyDescent="0.3"/>
    <row r="2" spans="1:12" s="5" customFormat="1" ht="29.25" customHeight="1" thickBot="1" x14ac:dyDescent="0.3">
      <c r="A2" s="18"/>
      <c r="C2" s="2" t="s">
        <v>63</v>
      </c>
      <c r="D2" s="25"/>
      <c r="E2" s="3"/>
      <c r="F2" s="3"/>
      <c r="G2" s="3"/>
      <c r="H2" s="4">
        <v>44917</v>
      </c>
    </row>
    <row r="3" spans="1:12" ht="16.5" thickBot="1" x14ac:dyDescent="0.3">
      <c r="J3" s="9" t="s">
        <v>18</v>
      </c>
      <c r="K3" t="s">
        <v>22</v>
      </c>
      <c r="L3" t="s">
        <v>23</v>
      </c>
    </row>
    <row r="4" spans="1:12" s="9" customFormat="1" ht="22.5" customHeight="1" thickBot="1" x14ac:dyDescent="0.3">
      <c r="A4" s="19"/>
      <c r="C4" s="123" t="s">
        <v>64</v>
      </c>
      <c r="D4" s="26" t="s">
        <v>0</v>
      </c>
      <c r="E4" s="7" t="s">
        <v>1</v>
      </c>
      <c r="F4" s="7" t="s">
        <v>2</v>
      </c>
      <c r="G4" s="7" t="s">
        <v>3</v>
      </c>
      <c r="H4" s="8" t="s">
        <v>4</v>
      </c>
      <c r="J4" s="9" t="s">
        <v>24</v>
      </c>
      <c r="K4" s="9" t="s">
        <v>21</v>
      </c>
      <c r="L4" s="9" t="s">
        <v>20</v>
      </c>
    </row>
    <row r="5" spans="1:12" ht="6" customHeight="1" thickBot="1" x14ac:dyDescent="0.3">
      <c r="C5" s="29"/>
      <c r="D5" s="45"/>
      <c r="E5" s="1"/>
      <c r="F5" s="1"/>
      <c r="G5" s="1"/>
      <c r="H5" s="30"/>
    </row>
    <row r="6" spans="1:12" ht="30.75" thickTop="1" x14ac:dyDescent="0.25">
      <c r="A6" s="20" t="s">
        <v>5</v>
      </c>
      <c r="C6" s="85" t="s">
        <v>49</v>
      </c>
      <c r="D6" s="69" t="s">
        <v>65</v>
      </c>
      <c r="E6" s="49">
        <v>23120</v>
      </c>
      <c r="F6" s="49" t="s">
        <v>36</v>
      </c>
      <c r="G6" s="49">
        <v>21.35</v>
      </c>
      <c r="H6" s="87">
        <v>69.75</v>
      </c>
    </row>
    <row r="7" spans="1:12" thickBot="1" x14ac:dyDescent="0.3">
      <c r="A7" s="11" t="s">
        <v>6</v>
      </c>
      <c r="C7" s="86"/>
      <c r="D7" s="51" t="s">
        <v>66</v>
      </c>
      <c r="E7" s="78">
        <v>23020</v>
      </c>
      <c r="F7" s="50" t="s">
        <v>36</v>
      </c>
      <c r="G7" s="78">
        <v>48.4</v>
      </c>
      <c r="H7" s="90"/>
    </row>
    <row r="8" spans="1:12" ht="25.9" customHeight="1" thickTop="1" x14ac:dyDescent="0.25">
      <c r="A8" s="21" t="s">
        <v>7</v>
      </c>
      <c r="C8" s="85" t="s">
        <v>50</v>
      </c>
      <c r="D8" s="112" t="s">
        <v>65</v>
      </c>
      <c r="E8" s="94">
        <v>23120</v>
      </c>
      <c r="F8" s="49" t="s">
        <v>31</v>
      </c>
      <c r="G8" s="49">
        <v>72.39</v>
      </c>
      <c r="H8" s="87">
        <v>126.2</v>
      </c>
    </row>
    <row r="9" spans="1:12" ht="25.9" customHeight="1" x14ac:dyDescent="0.25">
      <c r="C9" s="91"/>
      <c r="D9" s="113"/>
      <c r="E9" s="95"/>
      <c r="F9" s="74" t="s">
        <v>67</v>
      </c>
      <c r="G9" s="74">
        <v>10.07</v>
      </c>
      <c r="H9" s="90"/>
    </row>
    <row r="10" spans="1:12" ht="25.9" customHeight="1" x14ac:dyDescent="0.25">
      <c r="C10" s="91"/>
      <c r="D10" s="124"/>
      <c r="E10" s="125"/>
      <c r="F10" s="74" t="s">
        <v>68</v>
      </c>
      <c r="G10" s="74">
        <v>37.840000000000003</v>
      </c>
      <c r="H10" s="90"/>
    </row>
    <row r="11" spans="1:12" ht="28.9" customHeight="1" thickBot="1" x14ac:dyDescent="0.3">
      <c r="C11" s="86"/>
      <c r="D11" s="51" t="s">
        <v>66</v>
      </c>
      <c r="E11" s="81">
        <v>23020</v>
      </c>
      <c r="F11" s="78" t="s">
        <v>68</v>
      </c>
      <c r="G11" s="78">
        <v>5.9</v>
      </c>
      <c r="H11" s="90"/>
    </row>
    <row r="12" spans="1:12" ht="28.9" customHeight="1" thickTop="1" thickBot="1" x14ac:dyDescent="0.3">
      <c r="C12" s="150" t="s">
        <v>90</v>
      </c>
      <c r="D12" s="82" t="s">
        <v>65</v>
      </c>
      <c r="E12" s="80">
        <v>23120</v>
      </c>
      <c r="F12" s="80" t="s">
        <v>69</v>
      </c>
      <c r="G12" s="80">
        <v>11.1</v>
      </c>
      <c r="H12" s="79">
        <v>11.1</v>
      </c>
    </row>
    <row r="13" spans="1:12" ht="28.9" customHeight="1" thickTop="1" x14ac:dyDescent="0.25">
      <c r="C13" s="151" t="s">
        <v>54</v>
      </c>
      <c r="D13" s="126" t="s">
        <v>65</v>
      </c>
      <c r="E13" s="94">
        <v>23120</v>
      </c>
      <c r="F13" s="49" t="s">
        <v>35</v>
      </c>
      <c r="G13" s="49">
        <v>124.26</v>
      </c>
      <c r="H13" s="87">
        <v>368.11</v>
      </c>
    </row>
    <row r="14" spans="1:12" ht="28.9" customHeight="1" x14ac:dyDescent="0.25">
      <c r="C14" s="152"/>
      <c r="D14" s="113"/>
      <c r="E14" s="95"/>
      <c r="F14" s="50" t="s">
        <v>70</v>
      </c>
      <c r="G14" s="50">
        <v>53.05</v>
      </c>
      <c r="H14" s="90"/>
    </row>
    <row r="15" spans="1:12" ht="28.9" customHeight="1" x14ac:dyDescent="0.25">
      <c r="C15" s="152"/>
      <c r="D15" s="113"/>
      <c r="E15" s="95"/>
      <c r="F15" s="74" t="s">
        <v>42</v>
      </c>
      <c r="G15" s="74">
        <v>2.35</v>
      </c>
      <c r="H15" s="90"/>
    </row>
    <row r="16" spans="1:12" ht="28.9" customHeight="1" x14ac:dyDescent="0.25">
      <c r="C16" s="152"/>
      <c r="D16" s="113"/>
      <c r="E16" s="95"/>
      <c r="F16" s="74" t="s">
        <v>71</v>
      </c>
      <c r="G16" s="74">
        <v>9.1999999999999993</v>
      </c>
      <c r="H16" s="90"/>
    </row>
    <row r="17" spans="1:8" ht="28.9" customHeight="1" thickBot="1" x14ac:dyDescent="0.3">
      <c r="C17" s="153"/>
      <c r="D17" s="114"/>
      <c r="E17" s="115"/>
      <c r="F17" s="127" t="s">
        <v>72</v>
      </c>
      <c r="G17" s="127">
        <f>116.15+63.1</f>
        <v>179.25</v>
      </c>
      <c r="H17" s="88"/>
    </row>
    <row r="18" spans="1:8" s="11" customFormat="1" ht="25.5" customHeight="1" thickTop="1" x14ac:dyDescent="0.25">
      <c r="C18" s="85" t="s">
        <v>56</v>
      </c>
      <c r="D18" s="69" t="s">
        <v>65</v>
      </c>
      <c r="E18" s="49">
        <v>23120</v>
      </c>
      <c r="F18" s="49" t="s">
        <v>36</v>
      </c>
      <c r="G18" s="49">
        <v>10</v>
      </c>
      <c r="H18" s="87">
        <v>24</v>
      </c>
    </row>
    <row r="19" spans="1:8" s="11" customFormat="1" ht="25.5" customHeight="1" thickBot="1" x14ac:dyDescent="0.3">
      <c r="C19" s="86"/>
      <c r="D19" s="51" t="s">
        <v>66</v>
      </c>
      <c r="E19" s="78">
        <v>23020</v>
      </c>
      <c r="F19" s="78" t="s">
        <v>36</v>
      </c>
      <c r="G19" s="78">
        <v>14</v>
      </c>
      <c r="H19" s="88"/>
    </row>
    <row r="20" spans="1:8" s="11" customFormat="1" ht="30.75" thickTop="1" x14ac:dyDescent="0.25">
      <c r="A20" s="20"/>
      <c r="C20" s="85" t="s">
        <v>57</v>
      </c>
      <c r="D20" s="69" t="s">
        <v>65</v>
      </c>
      <c r="E20" s="49">
        <v>23120</v>
      </c>
      <c r="F20" s="49" t="s">
        <v>73</v>
      </c>
      <c r="G20" s="49">
        <v>72.2</v>
      </c>
      <c r="H20" s="87">
        <v>152.75</v>
      </c>
    </row>
    <row r="21" spans="1:8" s="11" customFormat="1" x14ac:dyDescent="0.25">
      <c r="A21" s="20"/>
      <c r="C21" s="91"/>
      <c r="D21" s="128" t="s">
        <v>66</v>
      </c>
      <c r="E21" s="95">
        <v>23020</v>
      </c>
      <c r="F21" s="74" t="s">
        <v>74</v>
      </c>
      <c r="G21" s="74">
        <v>24.55</v>
      </c>
      <c r="H21" s="90"/>
    </row>
    <row r="22" spans="1:8" s="11" customFormat="1" ht="16.5" thickBot="1" x14ac:dyDescent="0.3">
      <c r="A22" s="20"/>
      <c r="C22" s="86"/>
      <c r="D22" s="51" t="s">
        <v>75</v>
      </c>
      <c r="E22" s="115"/>
      <c r="F22" s="50" t="s">
        <v>73</v>
      </c>
      <c r="G22" s="50">
        <v>56</v>
      </c>
      <c r="H22" s="88"/>
    </row>
    <row r="23" spans="1:8" s="11" customFormat="1" ht="30.75" thickTop="1" x14ac:dyDescent="0.25">
      <c r="A23" s="20"/>
      <c r="C23" s="85" t="s">
        <v>91</v>
      </c>
      <c r="D23" s="69" t="s">
        <v>65</v>
      </c>
      <c r="E23" s="49">
        <v>23120</v>
      </c>
      <c r="F23" s="49" t="s">
        <v>42</v>
      </c>
      <c r="G23" s="49">
        <v>39.9</v>
      </c>
      <c r="H23" s="87">
        <v>59.3</v>
      </c>
    </row>
    <row r="24" spans="1:8" s="11" customFormat="1" ht="36" customHeight="1" thickBot="1" x14ac:dyDescent="0.3">
      <c r="C24" s="86"/>
      <c r="D24" s="51" t="s">
        <v>66</v>
      </c>
      <c r="E24" s="78">
        <v>23020</v>
      </c>
      <c r="F24" s="65" t="s">
        <v>42</v>
      </c>
      <c r="G24" s="66">
        <v>19.399999999999999</v>
      </c>
      <c r="H24" s="88"/>
    </row>
    <row r="25" spans="1:8" s="11" customFormat="1" ht="36" customHeight="1" thickTop="1" x14ac:dyDescent="0.25">
      <c r="C25" s="85" t="s">
        <v>92</v>
      </c>
      <c r="D25" s="112" t="s">
        <v>65</v>
      </c>
      <c r="E25" s="94">
        <v>23120</v>
      </c>
      <c r="F25" s="49" t="s">
        <v>76</v>
      </c>
      <c r="G25" s="49">
        <v>9.1999999999999993</v>
      </c>
      <c r="H25" s="87">
        <v>88.8</v>
      </c>
    </row>
    <row r="26" spans="1:8" s="11" customFormat="1" ht="36" customHeight="1" thickBot="1" x14ac:dyDescent="0.3">
      <c r="C26" s="86"/>
      <c r="D26" s="114"/>
      <c r="E26" s="115"/>
      <c r="F26" s="65" t="s">
        <v>68</v>
      </c>
      <c r="G26" s="66">
        <v>79.599999999999994</v>
      </c>
      <c r="H26" s="88"/>
    </row>
    <row r="27" spans="1:8" s="11" customFormat="1" ht="36" customHeight="1" thickTop="1" x14ac:dyDescent="0.25">
      <c r="C27" s="85" t="s">
        <v>93</v>
      </c>
      <c r="D27" s="69" t="s">
        <v>65</v>
      </c>
      <c r="E27" s="49">
        <v>23120</v>
      </c>
      <c r="F27" s="49" t="s">
        <v>77</v>
      </c>
      <c r="G27" s="49">
        <v>4.3</v>
      </c>
      <c r="H27" s="87">
        <v>53.5</v>
      </c>
    </row>
    <row r="28" spans="1:8" s="11" customFormat="1" ht="36" customHeight="1" thickBot="1" x14ac:dyDescent="0.3">
      <c r="C28" s="86"/>
      <c r="D28" s="51" t="s">
        <v>66</v>
      </c>
      <c r="E28" s="50">
        <v>23020</v>
      </c>
      <c r="F28" s="50" t="s">
        <v>77</v>
      </c>
      <c r="G28" s="50">
        <v>49.2</v>
      </c>
      <c r="H28" s="88"/>
    </row>
    <row r="29" spans="1:8" s="11" customFormat="1" ht="24.75" customHeight="1" thickTop="1" x14ac:dyDescent="0.25">
      <c r="A29" s="21"/>
      <c r="C29" s="85" t="s">
        <v>94</v>
      </c>
      <c r="D29" s="69" t="s">
        <v>65</v>
      </c>
      <c r="E29" s="49">
        <v>23120</v>
      </c>
      <c r="F29" s="49" t="s">
        <v>77</v>
      </c>
      <c r="G29" s="49">
        <v>70.7</v>
      </c>
      <c r="H29" s="87">
        <v>86.9</v>
      </c>
    </row>
    <row r="30" spans="1:8" s="11" customFormat="1" ht="27.75" customHeight="1" thickBot="1" x14ac:dyDescent="0.3">
      <c r="A30" s="20"/>
      <c r="C30" s="86"/>
      <c r="D30" s="51" t="s">
        <v>66</v>
      </c>
      <c r="E30" s="78">
        <v>23020</v>
      </c>
      <c r="F30" s="65" t="s">
        <v>77</v>
      </c>
      <c r="G30" s="66">
        <v>16.2</v>
      </c>
      <c r="H30" s="88"/>
    </row>
    <row r="31" spans="1:8" s="11" customFormat="1" ht="27.75" customHeight="1" thickTop="1" x14ac:dyDescent="0.25">
      <c r="A31" s="20"/>
      <c r="C31" s="85" t="s">
        <v>95</v>
      </c>
      <c r="D31" s="69" t="s">
        <v>65</v>
      </c>
      <c r="E31" s="49">
        <v>23120</v>
      </c>
      <c r="F31" s="49" t="s">
        <v>78</v>
      </c>
      <c r="G31" s="23">
        <v>11.8</v>
      </c>
      <c r="H31" s="87">
        <v>47.05</v>
      </c>
    </row>
    <row r="32" spans="1:8" s="11" customFormat="1" ht="27.75" customHeight="1" thickBot="1" x14ac:dyDescent="0.3">
      <c r="A32" s="20"/>
      <c r="C32" s="86" t="s">
        <v>37</v>
      </c>
      <c r="D32" s="51" t="s">
        <v>66</v>
      </c>
      <c r="E32" s="78">
        <v>23020</v>
      </c>
      <c r="F32" s="78" t="s">
        <v>78</v>
      </c>
      <c r="G32" s="36">
        <v>35.25</v>
      </c>
      <c r="H32" s="88"/>
    </row>
    <row r="33" spans="1:10" s="11" customFormat="1" ht="31.5" customHeight="1" thickTop="1" thickBot="1" x14ac:dyDescent="0.3">
      <c r="A33" s="20"/>
      <c r="C33" s="83" t="s">
        <v>96</v>
      </c>
      <c r="D33" s="82" t="s">
        <v>65</v>
      </c>
      <c r="E33" s="127">
        <v>23120</v>
      </c>
      <c r="F33" s="80" t="s">
        <v>69</v>
      </c>
      <c r="G33" s="80">
        <v>23.17</v>
      </c>
      <c r="H33" s="79">
        <v>23.17</v>
      </c>
    </row>
    <row r="34" spans="1:10" s="11" customFormat="1" ht="15" customHeight="1" thickTop="1" thickBot="1" x14ac:dyDescent="0.3">
      <c r="A34" s="20"/>
      <c r="C34" s="31"/>
      <c r="D34" s="32"/>
      <c r="E34" s="48"/>
      <c r="F34" s="12"/>
      <c r="G34" s="33"/>
      <c r="H34" s="34"/>
    </row>
    <row r="35" spans="1:10" s="10" customFormat="1" ht="35.25" customHeight="1" thickBot="1" x14ac:dyDescent="0.3">
      <c r="A35" s="18"/>
      <c r="C35" s="97" t="s">
        <v>8</v>
      </c>
      <c r="D35" s="98"/>
      <c r="E35" s="98"/>
      <c r="F35" s="98"/>
      <c r="G35" s="99"/>
      <c r="H35" s="15">
        <f>SUM(H5:H34)</f>
        <v>1110.6299999999999</v>
      </c>
      <c r="J35" s="10" t="s">
        <v>17</v>
      </c>
    </row>
    <row r="36" spans="1:10" ht="19.5" customHeight="1" thickBot="1" x14ac:dyDescent="0.3">
      <c r="E36" s="40"/>
      <c r="F36" s="40"/>
    </row>
    <row r="37" spans="1:10" s="11" customFormat="1" ht="25.15" customHeight="1" thickBot="1" x14ac:dyDescent="0.3">
      <c r="A37" s="20" t="s">
        <v>5</v>
      </c>
      <c r="C37" s="154" t="s">
        <v>97</v>
      </c>
      <c r="D37" s="129" t="s">
        <v>79</v>
      </c>
      <c r="E37" s="41">
        <v>23020</v>
      </c>
      <c r="F37" s="41" t="s">
        <v>80</v>
      </c>
      <c r="G37" s="42">
        <v>19</v>
      </c>
      <c r="H37" s="130">
        <v>37</v>
      </c>
    </row>
    <row r="38" spans="1:10" s="11" customFormat="1" ht="33.75" customHeight="1" thickTop="1" x14ac:dyDescent="0.25">
      <c r="A38" s="11" t="s">
        <v>9</v>
      </c>
      <c r="C38" s="151" t="s">
        <v>98</v>
      </c>
      <c r="D38" s="131" t="s">
        <v>81</v>
      </c>
      <c r="E38" s="49">
        <v>22002</v>
      </c>
      <c r="F38" s="49" t="s">
        <v>42</v>
      </c>
      <c r="G38" s="73">
        <v>6.9</v>
      </c>
      <c r="H38" s="87">
        <f>SUM(G38:G39)</f>
        <v>23.200000000000003</v>
      </c>
    </row>
    <row r="39" spans="1:10" s="11" customFormat="1" ht="33.75" customHeight="1" thickBot="1" x14ac:dyDescent="0.3">
      <c r="A39" s="20" t="s">
        <v>10</v>
      </c>
      <c r="C39" s="153"/>
      <c r="D39" s="51" t="s">
        <v>82</v>
      </c>
      <c r="E39" s="127">
        <v>23120</v>
      </c>
      <c r="F39" s="127" t="s">
        <v>83</v>
      </c>
      <c r="G39" s="132">
        <v>16.3</v>
      </c>
      <c r="H39" s="88"/>
    </row>
    <row r="40" spans="1:10" s="11" customFormat="1" ht="33.75" customHeight="1" thickTop="1" thickBot="1" x14ac:dyDescent="0.3">
      <c r="C40" s="155" t="s">
        <v>99</v>
      </c>
      <c r="D40" s="133" t="s">
        <v>79</v>
      </c>
      <c r="E40" s="80">
        <v>23020</v>
      </c>
      <c r="F40" s="12" t="s">
        <v>84</v>
      </c>
      <c r="G40" s="38">
        <v>19</v>
      </c>
      <c r="H40" s="79">
        <v>37</v>
      </c>
    </row>
    <row r="41" spans="1:10" s="10" customFormat="1" ht="20.25" thickTop="1" thickBot="1" x14ac:dyDescent="0.3">
      <c r="A41" s="18"/>
      <c r="C41" s="109" t="s">
        <v>11</v>
      </c>
      <c r="D41" s="110"/>
      <c r="E41" s="110"/>
      <c r="F41" s="110"/>
      <c r="G41" s="111"/>
      <c r="H41" s="27">
        <f>SUM(H37:H40)</f>
        <v>97.2</v>
      </c>
    </row>
    <row r="42" spans="1:10" thickTop="1" thickBot="1" x14ac:dyDescent="0.3">
      <c r="D42" s="134"/>
    </row>
    <row r="43" spans="1:10" s="11" customFormat="1" ht="25.15" customHeight="1" x14ac:dyDescent="0.25">
      <c r="A43" s="20" t="s">
        <v>12</v>
      </c>
      <c r="C43" s="156" t="s">
        <v>61</v>
      </c>
      <c r="D43" s="135" t="s">
        <v>79</v>
      </c>
      <c r="E43" s="119">
        <v>23010</v>
      </c>
      <c r="F43" s="72" t="s">
        <v>85</v>
      </c>
      <c r="G43" s="136">
        <v>61.5</v>
      </c>
      <c r="H43" s="89">
        <f>SUM(G43:G48)</f>
        <v>173.72</v>
      </c>
    </row>
    <row r="44" spans="1:10" s="11" customFormat="1" ht="25.15" customHeight="1" x14ac:dyDescent="0.25">
      <c r="A44" s="11" t="s">
        <v>13</v>
      </c>
      <c r="C44" s="157"/>
      <c r="D44" s="137"/>
      <c r="E44" s="125"/>
      <c r="F44" s="74" t="s">
        <v>32</v>
      </c>
      <c r="G44" s="75">
        <v>6.85</v>
      </c>
      <c r="H44" s="90"/>
    </row>
    <row r="45" spans="1:10" s="11" customFormat="1" ht="25.15" customHeight="1" x14ac:dyDescent="0.25">
      <c r="A45" s="20" t="s">
        <v>14</v>
      </c>
      <c r="C45" s="91"/>
      <c r="D45" s="138" t="s">
        <v>86</v>
      </c>
      <c r="E45" s="74">
        <v>22699</v>
      </c>
      <c r="F45" s="139" t="s">
        <v>87</v>
      </c>
      <c r="G45" s="140">
        <v>24</v>
      </c>
      <c r="H45" s="90"/>
    </row>
    <row r="46" spans="1:10" s="11" customFormat="1" ht="25.15" customHeight="1" x14ac:dyDescent="0.25">
      <c r="C46" s="91"/>
      <c r="D46" s="126" t="s">
        <v>82</v>
      </c>
      <c r="E46" s="141">
        <v>23110</v>
      </c>
      <c r="F46" s="142" t="s">
        <v>87</v>
      </c>
      <c r="G46" s="75">
        <f>26.3+14.17</f>
        <v>40.47</v>
      </c>
      <c r="H46" s="90"/>
    </row>
    <row r="47" spans="1:10" s="11" customFormat="1" ht="25.15" customHeight="1" x14ac:dyDescent="0.25">
      <c r="C47" s="91"/>
      <c r="D47" s="124"/>
      <c r="E47" s="125"/>
      <c r="F47" s="74" t="s">
        <v>42</v>
      </c>
      <c r="G47" s="75">
        <f>7.95*2</f>
        <v>15.9</v>
      </c>
      <c r="H47" s="90"/>
    </row>
    <row r="48" spans="1:10" s="11" customFormat="1" ht="25.15" customHeight="1" thickBot="1" x14ac:dyDescent="0.3">
      <c r="C48" s="91"/>
      <c r="D48" s="143" t="s">
        <v>81</v>
      </c>
      <c r="E48" s="81">
        <v>22002</v>
      </c>
      <c r="F48" s="84" t="s">
        <v>42</v>
      </c>
      <c r="G48" s="144">
        <v>25</v>
      </c>
      <c r="H48" s="88"/>
    </row>
    <row r="49" spans="1:8" s="11" customFormat="1" ht="24" customHeight="1" thickTop="1" x14ac:dyDescent="0.25">
      <c r="C49" s="85" t="s">
        <v>62</v>
      </c>
      <c r="D49" s="112" t="s">
        <v>82</v>
      </c>
      <c r="E49" s="94">
        <v>23120</v>
      </c>
      <c r="F49" s="80" t="s">
        <v>88</v>
      </c>
      <c r="G49" s="73">
        <f>11+23.26+13.1+40+13.1+10+25.7</f>
        <v>136.16</v>
      </c>
      <c r="H49" s="87">
        <f>SUM(G49:G52)</f>
        <v>268.55999999999995</v>
      </c>
    </row>
    <row r="50" spans="1:8" s="11" customFormat="1" ht="28.5" customHeight="1" x14ac:dyDescent="0.25">
      <c r="A50" s="20"/>
      <c r="C50" s="91"/>
      <c r="D50" s="113"/>
      <c r="E50" s="95"/>
      <c r="F50" s="74" t="s">
        <v>43</v>
      </c>
      <c r="G50" s="145">
        <v>7.95</v>
      </c>
      <c r="H50" s="90"/>
    </row>
    <row r="51" spans="1:8" s="11" customFormat="1" ht="28.5" customHeight="1" x14ac:dyDescent="0.25">
      <c r="A51" s="20"/>
      <c r="C51" s="91"/>
      <c r="D51" s="124"/>
      <c r="E51" s="125"/>
      <c r="F51" s="74" t="s">
        <v>45</v>
      </c>
      <c r="G51" s="145">
        <v>7.95</v>
      </c>
      <c r="H51" s="90"/>
    </row>
    <row r="52" spans="1:8" s="11" customFormat="1" ht="28.5" customHeight="1" thickBot="1" x14ac:dyDescent="0.3">
      <c r="A52" s="20"/>
      <c r="C52" s="91"/>
      <c r="D52" s="146" t="s">
        <v>79</v>
      </c>
      <c r="E52" s="142">
        <v>23020</v>
      </c>
      <c r="F52" s="142" t="s">
        <v>88</v>
      </c>
      <c r="G52" s="75">
        <f>82.5+34</f>
        <v>116.5</v>
      </c>
      <c r="H52" s="90"/>
    </row>
    <row r="53" spans="1:8" s="11" customFormat="1" ht="29.25" customHeight="1" thickTop="1" x14ac:dyDescent="0.25">
      <c r="A53" s="20"/>
      <c r="C53" s="85" t="s">
        <v>100</v>
      </c>
      <c r="D53" s="112" t="s">
        <v>82</v>
      </c>
      <c r="E53" s="94">
        <v>23120</v>
      </c>
      <c r="F53" s="80" t="s">
        <v>87</v>
      </c>
      <c r="G53" s="147">
        <f>19.53+1.52+1.56+2.32+0.68+1.03+2.32+3.99</f>
        <v>32.950000000000003</v>
      </c>
      <c r="H53" s="87">
        <f>SUM(G53:G55)</f>
        <v>39.182000000000002</v>
      </c>
    </row>
    <row r="54" spans="1:8" s="11" customFormat="1" ht="29.25" customHeight="1" x14ac:dyDescent="0.25">
      <c r="A54" s="20"/>
      <c r="C54" s="91"/>
      <c r="D54" s="113"/>
      <c r="E54" s="95"/>
      <c r="F54" s="142" t="s">
        <v>43</v>
      </c>
      <c r="G54" s="148">
        <f>18*0.19</f>
        <v>3.42</v>
      </c>
      <c r="H54" s="90"/>
    </row>
    <row r="55" spans="1:8" s="11" customFormat="1" ht="29.25" customHeight="1" thickBot="1" x14ac:dyDescent="0.3">
      <c r="A55" s="20"/>
      <c r="C55" s="91"/>
      <c r="D55" s="113"/>
      <c r="E55" s="95"/>
      <c r="F55" s="142" t="s">
        <v>32</v>
      </c>
      <c r="G55" s="149">
        <f>14.8*0.19</f>
        <v>2.8120000000000003</v>
      </c>
      <c r="H55" s="90"/>
    </row>
    <row r="56" spans="1:8" s="10" customFormat="1" ht="32.25" customHeight="1" thickBot="1" x14ac:dyDescent="0.3">
      <c r="A56" s="18"/>
      <c r="C56" s="109" t="s">
        <v>15</v>
      </c>
      <c r="D56" s="110"/>
      <c r="E56" s="110"/>
      <c r="F56" s="110"/>
      <c r="G56" s="111"/>
      <c r="H56" s="27">
        <f>SUM(H43:H55)</f>
        <v>481.46199999999999</v>
      </c>
    </row>
    <row r="57" spans="1:8" ht="7.5" customHeight="1" thickBot="1" x14ac:dyDescent="0.3"/>
    <row r="58" spans="1:8" s="16" customFormat="1" ht="26.25" x14ac:dyDescent="0.4">
      <c r="A58" s="17"/>
      <c r="C58" s="101" t="s">
        <v>89</v>
      </c>
      <c r="D58" s="102"/>
      <c r="E58" s="102"/>
      <c r="F58" s="102"/>
      <c r="G58" s="103"/>
      <c r="H58" s="107">
        <f>H35+H41+H56</f>
        <v>1689.2919999999999</v>
      </c>
    </row>
    <row r="59" spans="1:8" s="16" customFormat="1" ht="15" customHeight="1" thickBot="1" x14ac:dyDescent="0.45">
      <c r="A59" s="17"/>
      <c r="C59" s="104"/>
      <c r="D59" s="105"/>
      <c r="E59" s="105"/>
      <c r="F59" s="105"/>
      <c r="G59" s="106"/>
      <c r="H59" s="108"/>
    </row>
  </sheetData>
  <mergeCells count="48">
    <mergeCell ref="C56:G56"/>
    <mergeCell ref="C58:G59"/>
    <mergeCell ref="H58:H59"/>
    <mergeCell ref="C49:C52"/>
    <mergeCell ref="D49:D51"/>
    <mergeCell ref="E49:E51"/>
    <mergeCell ref="H49:H52"/>
    <mergeCell ref="C53:C55"/>
    <mergeCell ref="D53:D55"/>
    <mergeCell ref="E53:E55"/>
    <mergeCell ref="H53:H55"/>
    <mergeCell ref="C35:G35"/>
    <mergeCell ref="C38:C39"/>
    <mergeCell ref="H38:H39"/>
    <mergeCell ref="C41:G41"/>
    <mergeCell ref="C43:C48"/>
    <mergeCell ref="D43:D44"/>
    <mergeCell ref="E43:E44"/>
    <mergeCell ref="H43:H48"/>
    <mergeCell ref="D46:D47"/>
    <mergeCell ref="E46:E47"/>
    <mergeCell ref="C27:C28"/>
    <mergeCell ref="H27:H28"/>
    <mergeCell ref="C29:C30"/>
    <mergeCell ref="H29:H30"/>
    <mergeCell ref="C31:C32"/>
    <mergeCell ref="H31:H32"/>
    <mergeCell ref="C20:C22"/>
    <mergeCell ref="H20:H22"/>
    <mergeCell ref="E21:E22"/>
    <mergeCell ref="C23:C24"/>
    <mergeCell ref="H23:H24"/>
    <mergeCell ref="C25:C26"/>
    <mergeCell ref="D25:D26"/>
    <mergeCell ref="E25:E26"/>
    <mergeCell ref="H25:H26"/>
    <mergeCell ref="C13:C17"/>
    <mergeCell ref="D13:D17"/>
    <mergeCell ref="E13:E17"/>
    <mergeCell ref="H13:H17"/>
    <mergeCell ref="C18:C19"/>
    <mergeCell ref="H18:H19"/>
    <mergeCell ref="C6:C7"/>
    <mergeCell ref="H6:H7"/>
    <mergeCell ref="C8:C11"/>
    <mergeCell ref="D8:D10"/>
    <mergeCell ref="E8:E10"/>
    <mergeCell ref="H8:H11"/>
  </mergeCells>
  <pageMargins left="0.7" right="0.7" top="0.75" bottom="0.75" header="0.3" footer="0.3"/>
  <pageSetup paperSize="9" scale="5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be3a3b-e8e0-4c60-85a0-914a76045c4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5" ma:contentTypeDescription="Crea un document nou" ma:contentTypeScope="" ma:versionID="00fb4844daa5ac8f436b37597357ced0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6e7a84bd30eae1d4671e9404d9d36531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519D9-EC54-431E-9D7A-70EF4C83B166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8bbe3a3b-e8e0-4c60-85a0-914a76045c4b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977d640c-2baf-417a-bfef-cea2a0cd824b"/>
  </ds:schemaRefs>
</ds:datastoreItem>
</file>

<file path=customXml/itemProps2.xml><?xml version="1.0" encoding="utf-8"?>
<ds:datastoreItem xmlns:ds="http://schemas.openxmlformats.org/officeDocument/2006/customXml" ds:itemID="{26085F67-761F-4310-8787-A16290D608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5087D9-2568-4420-B64F-E600A838B6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1r. i 2n. trimestre 22</vt:lpstr>
      <vt:lpstr>3r i 4t trimestre 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Romero Valle</dc:creator>
  <cp:keywords/>
  <dc:description/>
  <cp:lastModifiedBy>María Reyes Ramírez Gómez</cp:lastModifiedBy>
  <cp:revision/>
  <cp:lastPrinted>2022-07-13T12:25:01Z</cp:lastPrinted>
  <dcterms:created xsi:type="dcterms:W3CDTF">2015-07-06T06:20:07Z</dcterms:created>
  <dcterms:modified xsi:type="dcterms:W3CDTF">2023-01-10T11:22:11Z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  <property fmtid="{D5CDD505-2E9C-101B-9397-08002B2CF9AE}" pid="3" name="MediaServiceImageTags">
    <vt:lpwstr/>
  </property>
</Properties>
</file>