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3/Gener/"/>
    </mc:Choice>
  </mc:AlternateContent>
  <xr:revisionPtr revIDLastSave="1109" documentId="11_DC34903CB959178C183CF72B9725CFB7C02DA5F5" xr6:coauthVersionLast="47" xr6:coauthVersionMax="47" xr10:uidLastSave="{0A2B1BB5-F9EF-4DFB-82BD-19467E6C161C}"/>
  <bookViews>
    <workbookView xWindow="-120" yWindow="-120" windowWidth="29040" windowHeight="15840" xr2:uid="{00000000-000D-0000-FFFF-FFFF00000000}"/>
  </bookViews>
  <sheets>
    <sheet name="Pagaments 2022" sheetId="4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1" i="48" l="1"/>
  <c r="K109" i="48"/>
  <c r="K111" i="48" s="1"/>
  <c r="I109" i="48"/>
  <c r="I111" i="48" s="1"/>
  <c r="L102" i="48"/>
  <c r="M100" i="48"/>
  <c r="M102" i="48" s="1"/>
  <c r="K100" i="48"/>
  <c r="K102" i="48" s="1"/>
  <c r="I100" i="48"/>
  <c r="I102" i="48" s="1"/>
  <c r="L93" i="48"/>
  <c r="N91" i="48"/>
  <c r="M91" i="48"/>
  <c r="K91" i="48"/>
  <c r="M90" i="48"/>
  <c r="M93" i="48" s="1"/>
  <c r="K90" i="48"/>
  <c r="N90" i="48" s="1"/>
  <c r="N93" i="48" s="1"/>
  <c r="I90" i="48"/>
  <c r="I93" i="48" s="1"/>
  <c r="M83" i="48"/>
  <c r="L83" i="48"/>
  <c r="K83" i="48"/>
  <c r="N81" i="48"/>
  <c r="N83" i="48" s="1"/>
  <c r="M81" i="48"/>
  <c r="K81" i="48"/>
  <c r="I81" i="48"/>
  <c r="I83" i="48" s="1"/>
  <c r="L74" i="48"/>
  <c r="I73" i="48"/>
  <c r="K73" i="48" s="1"/>
  <c r="I72" i="48"/>
  <c r="K72" i="48" s="1"/>
  <c r="I71" i="48"/>
  <c r="I74" i="48" s="1"/>
  <c r="M73" i="48" l="1"/>
  <c r="N73" i="48" s="1"/>
  <c r="M72" i="48"/>
  <c r="N72" i="48" s="1"/>
  <c r="K71" i="48"/>
  <c r="N100" i="48"/>
  <c r="N102" i="48" s="1"/>
  <c r="M109" i="48"/>
  <c r="M111" i="48" s="1"/>
  <c r="K93" i="48"/>
  <c r="K74" i="48" l="1"/>
  <c r="M71" i="48"/>
  <c r="M74" i="48" s="1"/>
  <c r="N109" i="48"/>
  <c r="N111" i="48" s="1"/>
  <c r="N71" i="48" l="1"/>
  <c r="N74" i="48" s="1"/>
  <c r="I63" i="48" l="1"/>
  <c r="K63" i="48" s="1"/>
  <c r="L64" i="48"/>
  <c r="I62" i="48"/>
  <c r="K62" i="48" s="1"/>
  <c r="I61" i="48"/>
  <c r="K61" i="48" s="1"/>
  <c r="I60" i="48"/>
  <c r="K60" i="48" s="1"/>
  <c r="L53" i="48"/>
  <c r="I51" i="48"/>
  <c r="K51" i="48" s="1"/>
  <c r="I50" i="48"/>
  <c r="K50" i="48" s="1"/>
  <c r="I49" i="48"/>
  <c r="K49" i="48" s="1"/>
  <c r="L42" i="48"/>
  <c r="I40" i="48"/>
  <c r="K40" i="48" s="1"/>
  <c r="M40" i="48" s="1"/>
  <c r="I39" i="48"/>
  <c r="K39" i="48" s="1"/>
  <c r="I38" i="48"/>
  <c r="K38" i="48" s="1"/>
  <c r="I37" i="48"/>
  <c r="K37" i="48" s="1"/>
  <c r="I36" i="48"/>
  <c r="K36" i="48" s="1"/>
  <c r="M36" i="48" s="1"/>
  <c r="K35" i="48"/>
  <c r="M35" i="48" s="1"/>
  <c r="N35" i="48" s="1"/>
  <c r="I24" i="48"/>
  <c r="K24" i="48" s="1"/>
  <c r="I25" i="48"/>
  <c r="K25" i="48" s="1"/>
  <c r="I26" i="48"/>
  <c r="K26" i="48" s="1"/>
  <c r="I23" i="48"/>
  <c r="K23" i="48" s="1"/>
  <c r="M23" i="48" s="1"/>
  <c r="I20" i="48"/>
  <c r="K20" i="48" s="1"/>
  <c r="M20" i="48" s="1"/>
  <c r="L28" i="48"/>
  <c r="I22" i="48"/>
  <c r="K21" i="48"/>
  <c r="M21" i="48" s="1"/>
  <c r="L13" i="48"/>
  <c r="I11" i="48"/>
  <c r="K11" i="48" s="1"/>
  <c r="I9" i="48"/>
  <c r="K9" i="48" s="1"/>
  <c r="M9" i="48" s="1"/>
  <c r="M63" i="48" l="1"/>
  <c r="N63" i="48" s="1"/>
  <c r="K64" i="48"/>
  <c r="M60" i="48"/>
  <c r="N60" i="48" s="1"/>
  <c r="M61" i="48"/>
  <c r="N61" i="48" s="1"/>
  <c r="M62" i="48"/>
  <c r="N62" i="48" s="1"/>
  <c r="I64" i="48"/>
  <c r="M51" i="48"/>
  <c r="N51" i="48" s="1"/>
  <c r="M49" i="48"/>
  <c r="N49" i="48" s="1"/>
  <c r="M50" i="48"/>
  <c r="N50" i="48" s="1"/>
  <c r="I53" i="48"/>
  <c r="K53" i="48"/>
  <c r="K42" i="48"/>
  <c r="M37" i="48"/>
  <c r="M39" i="48"/>
  <c r="N39" i="48" s="1"/>
  <c r="M38" i="48"/>
  <c r="N38" i="48" s="1"/>
  <c r="N21" i="48"/>
  <c r="N36" i="48"/>
  <c r="N40" i="48"/>
  <c r="I42" i="48"/>
  <c r="M26" i="48"/>
  <c r="N26" i="48" s="1"/>
  <c r="M25" i="48"/>
  <c r="N25" i="48" s="1"/>
  <c r="M24" i="48"/>
  <c r="N24" i="48" s="1"/>
  <c r="N23" i="48"/>
  <c r="I28" i="48"/>
  <c r="N20" i="48"/>
  <c r="K22" i="48"/>
  <c r="M11" i="48"/>
  <c r="N11" i="48" s="1"/>
  <c r="I13" i="48"/>
  <c r="N9" i="48"/>
  <c r="K10" i="48"/>
  <c r="K13" i="48" s="1"/>
  <c r="N64" i="48" l="1"/>
  <c r="M64" i="48"/>
  <c r="M53" i="48"/>
  <c r="N53" i="48"/>
  <c r="M42" i="48"/>
  <c r="N37" i="48"/>
  <c r="N42" i="48" s="1"/>
  <c r="K28" i="48"/>
  <c r="M22" i="48"/>
  <c r="N22" i="48" s="1"/>
  <c r="N28" i="48" s="1"/>
  <c r="M10" i="48"/>
  <c r="M28" i="48" l="1"/>
  <c r="M13" i="48"/>
  <c r="N10" i="48"/>
  <c r="N13" i="48" s="1"/>
</calcChain>
</file>

<file path=xl/sharedStrings.xml><?xml version="1.0" encoding="utf-8"?>
<sst xmlns="http://schemas.openxmlformats.org/spreadsheetml/2006/main" count="323" uniqueCount="75">
  <si>
    <t>Hores totals</t>
  </si>
  <si>
    <t>Cartografia</t>
  </si>
  <si>
    <t>Mobilitat</t>
  </si>
  <si>
    <t>Governança</t>
  </si>
  <si>
    <t>Hores Totals</t>
  </si>
  <si>
    <t>Inici /finalització</t>
  </si>
  <si>
    <t>Universitat / conveni</t>
  </si>
  <si>
    <t>Dies</t>
  </si>
  <si>
    <t>Hores/dia</t>
  </si>
  <si>
    <t>Preu brut hora</t>
  </si>
  <si>
    <t>Total brut</t>
  </si>
  <si>
    <t>Dte. SS</t>
  </si>
  <si>
    <t>Dte. IRPF</t>
  </si>
  <si>
    <t>Total net</t>
  </si>
  <si>
    <t>IERMB</t>
  </si>
  <si>
    <t>07/02/2022-23/03/2022</t>
  </si>
  <si>
    <t>UAB</t>
  </si>
  <si>
    <t>14/02/2022 - 05/05/2022</t>
  </si>
  <si>
    <t>OHB</t>
  </si>
  <si>
    <t>Mob. I Sost.</t>
  </si>
  <si>
    <t>Conv. I Mob.</t>
  </si>
  <si>
    <t>Febrer 2022</t>
  </si>
  <si>
    <t>TOTAL PRÀCTIQUES FEBRER'22</t>
  </si>
  <si>
    <t>Març 2022</t>
  </si>
  <si>
    <t>TOTAL PRÀCTIQUES MARÇ'22</t>
  </si>
  <si>
    <t>04/03/2022 - 17/05/2022</t>
  </si>
  <si>
    <t>Cohesió social</t>
  </si>
  <si>
    <t>01/03/2022 - 21/06/2022</t>
  </si>
  <si>
    <t>07/03/2022 - 04/05/2022</t>
  </si>
  <si>
    <t>15/03/2022 - 25/03/2022</t>
  </si>
  <si>
    <t>Aj. BCN</t>
  </si>
  <si>
    <t>Deixa les pràctiques</t>
  </si>
  <si>
    <t>Abril 2022</t>
  </si>
  <si>
    <t>TOTAL PRÀCTIQUES ABRIL'22</t>
  </si>
  <si>
    <t>14/02/2022 - 05/04/2022</t>
  </si>
  <si>
    <t>04/04/2022 - 22/04/2022</t>
  </si>
  <si>
    <t>Maig 2022</t>
  </si>
  <si>
    <t>TOTAL PRÀCTIQUES MAIG'22</t>
  </si>
  <si>
    <t>Juny 2022</t>
  </si>
  <si>
    <t>TOTAL PRÀCTIQUES JUNY'22</t>
  </si>
  <si>
    <t>08/06/2022-29/07/2022</t>
  </si>
  <si>
    <t>UB</t>
  </si>
  <si>
    <t>07/06/2022-08/09/2022</t>
  </si>
  <si>
    <t>M. Metròp</t>
  </si>
  <si>
    <t>CODI ESTUDIANT / TIPUS PRÀCTIQUES</t>
  </si>
  <si>
    <t>000363</t>
  </si>
  <si>
    <t>000365</t>
  </si>
  <si>
    <t>CURRICULARS</t>
  </si>
  <si>
    <t>000364</t>
  </si>
  <si>
    <t>000366</t>
  </si>
  <si>
    <t>000367</t>
  </si>
  <si>
    <t>000369</t>
  </si>
  <si>
    <t>000370</t>
  </si>
  <si>
    <t>000371</t>
  </si>
  <si>
    <t>000381</t>
  </si>
  <si>
    <t>000380</t>
  </si>
  <si>
    <t>EXTRACURRICULARS</t>
  </si>
  <si>
    <t>Juliol 2022</t>
  </si>
  <si>
    <t>07/06/2022-30/09/2022</t>
  </si>
  <si>
    <t>TOTAL PRÀCTIQUES JULIOL'22</t>
  </si>
  <si>
    <t>Setembre 2022</t>
  </si>
  <si>
    <t>TOTAL PRÀCTIQUES SETEMBRE'22</t>
  </si>
  <si>
    <t>Octubre 2022</t>
  </si>
  <si>
    <t>03/10/2022-07/12/2022</t>
  </si>
  <si>
    <t>IIAB</t>
  </si>
  <si>
    <t>03/10/2022-29/11/2022</t>
  </si>
  <si>
    <t>Comunicació</t>
  </si>
  <si>
    <t>TOTAL PRÀCTIQUES OCTUBRE'22</t>
  </si>
  <si>
    <t>Novembre 2022</t>
  </si>
  <si>
    <t>TOTAL PRÀCTIQUES NOVEMBRE'22</t>
  </si>
  <si>
    <t>Desembre 2022</t>
  </si>
  <si>
    <t>TOTAL PRÀCTIQUES DESEMBRE'22</t>
  </si>
  <si>
    <t>Convivència i seguretat</t>
  </si>
  <si>
    <t>000389</t>
  </si>
  <si>
    <t>000388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</si>
</sst>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/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" xfId="0" applyFont="1" applyBorder="1"/>
    <xf numFmtId="1" fontId="2" fillId="0" borderId="11" xfId="0" applyNumberFormat="1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12" xfId="0" applyFont="1" applyBorder="1"/>
    <xf numFmtId="0" fontId="2" fillId="0" borderId="13" xfId="0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/>
    <xf numFmtId="1" fontId="1" fillId="0" borderId="4" xfId="0" applyNumberFormat="1" applyFont="1" applyBorder="1"/>
    <xf numFmtId="0" fontId="1" fillId="0" borderId="4" xfId="0" applyFont="1" applyBorder="1"/>
    <xf numFmtId="2" fontId="1" fillId="0" borderId="4" xfId="0" applyNumberFormat="1" applyFont="1" applyBorder="1"/>
    <xf numFmtId="4" fontId="1" fillId="0" borderId="4" xfId="0" applyNumberFormat="1" applyFont="1" applyBorder="1"/>
    <xf numFmtId="0" fontId="3" fillId="0" borderId="0" xfId="0" applyFont="1"/>
    <xf numFmtId="0" fontId="2" fillId="2" borderId="16" xfId="0" applyFont="1" applyFill="1" applyBorder="1"/>
    <xf numFmtId="1" fontId="2" fillId="2" borderId="17" xfId="0" applyNumberFormat="1" applyFont="1" applyFill="1" applyBorder="1" applyAlignment="1">
      <alignment horizontal="center"/>
    </xf>
    <xf numFmtId="14" fontId="2" fillId="2" borderId="1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2" fontId="2" fillId="2" borderId="19" xfId="0" applyNumberFormat="1" applyFont="1" applyFill="1" applyBorder="1"/>
    <xf numFmtId="4" fontId="2" fillId="2" borderId="19" xfId="0" applyNumberFormat="1" applyFont="1" applyFill="1" applyBorder="1"/>
    <xf numFmtId="4" fontId="2" fillId="2" borderId="20" xfId="0" applyNumberFormat="1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/>
    <xf numFmtId="1" fontId="1" fillId="0" borderId="23" xfId="0" applyNumberFormat="1" applyFont="1" applyBorder="1"/>
    <xf numFmtId="0" fontId="1" fillId="0" borderId="23" xfId="0" applyFont="1" applyBorder="1"/>
    <xf numFmtId="0" fontId="2" fillId="0" borderId="23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8" xfId="0" applyFont="1" applyBorder="1"/>
    <xf numFmtId="4" fontId="2" fillId="0" borderId="8" xfId="0" applyNumberFormat="1" applyFont="1" applyBorder="1"/>
    <xf numFmtId="4" fontId="2" fillId="0" borderId="25" xfId="0" applyNumberFormat="1" applyFont="1" applyBorder="1"/>
    <xf numFmtId="49" fontId="2" fillId="2" borderId="15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95250</xdr:rowOff>
    </xdr:from>
    <xdr:to>
      <xdr:col>2</xdr:col>
      <xdr:colOff>56095</xdr:colOff>
      <xdr:row>3</xdr:row>
      <xdr:rowOff>48051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4F2C2381-D35E-4997-882E-E6B114105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95250"/>
          <a:ext cx="837145" cy="52430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6BF2E-B0A8-4679-B578-96D9E2450E1C}">
  <sheetPr>
    <pageSetUpPr fitToPage="1"/>
  </sheetPr>
  <dimension ref="B5:R111"/>
  <sheetViews>
    <sheetView showGridLines="0" tabSelected="1" workbookViewId="0">
      <selection activeCell="B5" sqref="B5"/>
    </sheetView>
  </sheetViews>
  <sheetFormatPr defaultColWidth="11.42578125" defaultRowHeight="15" x14ac:dyDescent="0.25"/>
  <cols>
    <col min="2" max="2" width="11.28515625" bestFit="1" customWidth="1"/>
    <col min="3" max="3" width="22.5703125" customWidth="1"/>
    <col min="5" max="5" width="24" customWidth="1"/>
    <col min="7" max="7" width="8.42578125" customWidth="1"/>
    <col min="15" max="15" width="8.5703125" customWidth="1"/>
    <col min="16" max="16" width="12.85546875" customWidth="1"/>
  </cols>
  <sheetData>
    <row r="5" spans="2:18" ht="15.75" thickBot="1" x14ac:dyDescent="0.3">
      <c r="B5" s="1" t="s">
        <v>21</v>
      </c>
      <c r="C5" s="2"/>
      <c r="D5" s="3"/>
      <c r="E5" s="2"/>
      <c r="F5" s="2"/>
      <c r="G5" s="2"/>
      <c r="H5" s="2"/>
      <c r="I5" s="2"/>
      <c r="J5" s="2"/>
      <c r="K5" s="4"/>
      <c r="L5" s="2"/>
      <c r="M5" s="2"/>
      <c r="N5" s="4"/>
      <c r="O5" s="2"/>
      <c r="P5" s="2"/>
    </row>
    <row r="6" spans="2:18" ht="15.75" thickBot="1" x14ac:dyDescent="0.3">
      <c r="B6" s="5"/>
      <c r="C6" s="2"/>
      <c r="D6" s="3"/>
      <c r="E6" s="2"/>
      <c r="F6" s="2"/>
      <c r="G6" s="2"/>
      <c r="H6" s="2"/>
      <c r="I6" s="2"/>
      <c r="J6" s="2"/>
      <c r="K6" s="4"/>
      <c r="L6" s="2"/>
      <c r="M6" s="6">
        <v>0.02</v>
      </c>
      <c r="N6" s="4"/>
      <c r="O6" s="2"/>
      <c r="P6" s="2"/>
    </row>
    <row r="7" spans="2:18" ht="30.75" customHeight="1" thickBot="1" x14ac:dyDescent="0.3">
      <c r="B7" s="56" t="s">
        <v>44</v>
      </c>
      <c r="C7" s="57"/>
      <c r="D7" s="7" t="s">
        <v>4</v>
      </c>
      <c r="E7" s="8" t="s">
        <v>5</v>
      </c>
      <c r="F7" s="8" t="s">
        <v>6</v>
      </c>
      <c r="G7" s="9" t="s">
        <v>7</v>
      </c>
      <c r="H7" s="10" t="s">
        <v>8</v>
      </c>
      <c r="I7" s="11" t="s">
        <v>0</v>
      </c>
      <c r="J7" s="11" t="s">
        <v>9</v>
      </c>
      <c r="K7" s="12" t="s">
        <v>10</v>
      </c>
      <c r="L7" s="11" t="s">
        <v>11</v>
      </c>
      <c r="M7" s="13" t="s">
        <v>12</v>
      </c>
      <c r="N7" s="14" t="s">
        <v>13</v>
      </c>
      <c r="O7" s="2"/>
      <c r="P7" s="2"/>
    </row>
    <row r="8" spans="2:18" x14ac:dyDescent="0.25">
      <c r="B8" s="15"/>
      <c r="C8" s="16"/>
      <c r="D8" s="17"/>
      <c r="E8" s="18"/>
      <c r="F8" s="18"/>
      <c r="G8" s="19"/>
      <c r="H8" s="20"/>
      <c r="I8" s="21"/>
      <c r="J8" s="22"/>
      <c r="K8" s="23"/>
      <c r="L8" s="22"/>
      <c r="M8" s="22"/>
      <c r="N8" s="24"/>
      <c r="O8" s="2"/>
      <c r="P8" s="2"/>
    </row>
    <row r="9" spans="2:18" x14ac:dyDescent="0.25">
      <c r="B9" s="54" t="s">
        <v>45</v>
      </c>
      <c r="C9" s="32" t="s">
        <v>47</v>
      </c>
      <c r="D9" s="33">
        <v>130</v>
      </c>
      <c r="E9" s="34" t="s">
        <v>15</v>
      </c>
      <c r="F9" s="35" t="s">
        <v>16</v>
      </c>
      <c r="G9" s="36">
        <v>16</v>
      </c>
      <c r="H9" s="37">
        <v>4</v>
      </c>
      <c r="I9" s="38">
        <f>G9*H9</f>
        <v>64</v>
      </c>
      <c r="J9" s="39">
        <v>3</v>
      </c>
      <c r="K9" s="40">
        <f t="shared" ref="K9:K11" si="0">I9*J9</f>
        <v>192</v>
      </c>
      <c r="L9" s="39"/>
      <c r="M9" s="39">
        <f>K9*$M$6</f>
        <v>3.84</v>
      </c>
      <c r="N9" s="41">
        <f t="shared" ref="N9:N11" si="1">K9-L9-M9</f>
        <v>188.16</v>
      </c>
      <c r="O9" s="2" t="s">
        <v>14</v>
      </c>
      <c r="P9" s="2" t="s">
        <v>20</v>
      </c>
      <c r="Q9" s="2"/>
      <c r="R9" s="2"/>
    </row>
    <row r="10" spans="2:18" x14ac:dyDescent="0.25">
      <c r="B10" s="54" t="s">
        <v>46</v>
      </c>
      <c r="C10" s="32" t="s">
        <v>47</v>
      </c>
      <c r="D10" s="33">
        <v>150</v>
      </c>
      <c r="E10" s="34" t="s">
        <v>17</v>
      </c>
      <c r="F10" s="35" t="s">
        <v>16</v>
      </c>
      <c r="G10" s="36"/>
      <c r="H10" s="37"/>
      <c r="I10" s="38">
        <v>46</v>
      </c>
      <c r="J10" s="39">
        <v>3</v>
      </c>
      <c r="K10" s="40">
        <f t="shared" si="0"/>
        <v>138</v>
      </c>
      <c r="L10" s="39"/>
      <c r="M10" s="39">
        <f t="shared" ref="M10:M11" si="2">K10*$M$6</f>
        <v>2.7600000000000002</v>
      </c>
      <c r="N10" s="41">
        <f t="shared" si="1"/>
        <v>135.24</v>
      </c>
      <c r="O10" s="2" t="s">
        <v>14</v>
      </c>
      <c r="P10" s="2" t="s">
        <v>18</v>
      </c>
      <c r="Q10" s="2"/>
      <c r="R10" s="2"/>
    </row>
    <row r="11" spans="2:18" x14ac:dyDescent="0.25">
      <c r="B11" s="54" t="s">
        <v>48</v>
      </c>
      <c r="C11" s="32" t="s">
        <v>47</v>
      </c>
      <c r="D11" s="33">
        <v>150</v>
      </c>
      <c r="E11" s="34" t="s">
        <v>17</v>
      </c>
      <c r="F11" s="35" t="s">
        <v>16</v>
      </c>
      <c r="G11" s="36">
        <v>9</v>
      </c>
      <c r="H11" s="37">
        <v>5</v>
      </c>
      <c r="I11" s="38">
        <f t="shared" ref="I11" si="3">G11*H11</f>
        <v>45</v>
      </c>
      <c r="J11" s="39">
        <v>3</v>
      </c>
      <c r="K11" s="40">
        <f t="shared" si="0"/>
        <v>135</v>
      </c>
      <c r="L11" s="39"/>
      <c r="M11" s="39">
        <f t="shared" si="2"/>
        <v>2.7</v>
      </c>
      <c r="N11" s="41">
        <f t="shared" si="1"/>
        <v>132.30000000000001</v>
      </c>
      <c r="O11" s="2" t="s">
        <v>14</v>
      </c>
      <c r="P11" s="2" t="s">
        <v>19</v>
      </c>
      <c r="Q11" s="2"/>
      <c r="R11" s="2"/>
    </row>
    <row r="12" spans="2:18" ht="15.75" thickBot="1" x14ac:dyDescent="0.3">
      <c r="B12" s="44"/>
      <c r="C12" s="45"/>
      <c r="D12" s="46"/>
      <c r="E12" s="47"/>
      <c r="F12" s="48"/>
      <c r="G12" s="49"/>
      <c r="H12" s="50"/>
      <c r="I12" s="50"/>
      <c r="J12" s="51"/>
      <c r="K12" s="52"/>
      <c r="L12" s="51"/>
      <c r="M12" s="51"/>
      <c r="N12" s="53"/>
      <c r="O12" s="2"/>
      <c r="P12" s="2"/>
      <c r="Q12" s="2"/>
      <c r="R12" s="2"/>
    </row>
    <row r="13" spans="2:18" ht="15.75" thickBot="1" x14ac:dyDescent="0.3">
      <c r="B13" s="25"/>
      <c r="C13" s="26" t="s">
        <v>22</v>
      </c>
      <c r="D13" s="27"/>
      <c r="E13" s="28"/>
      <c r="F13" s="28"/>
      <c r="G13" s="28"/>
      <c r="H13" s="28"/>
      <c r="I13" s="28">
        <f>SUM(I8:I12)</f>
        <v>155</v>
      </c>
      <c r="J13" s="29"/>
      <c r="K13" s="30">
        <f>SUM(K8:K12)</f>
        <v>465</v>
      </c>
      <c r="L13" s="29">
        <f>SUM(L8:L12)</f>
        <v>0</v>
      </c>
      <c r="M13" s="29">
        <f>SUM(M8:M12)</f>
        <v>9.3000000000000007</v>
      </c>
      <c r="N13" s="30">
        <f>SUM(N8:N12)</f>
        <v>455.7</v>
      </c>
      <c r="O13" s="2"/>
      <c r="P13" s="2"/>
      <c r="Q13" s="2"/>
      <c r="R13" s="2"/>
    </row>
    <row r="14" spans="2:18" x14ac:dyDescent="0.25">
      <c r="B14" s="5"/>
      <c r="C14" s="2"/>
      <c r="D14" s="3"/>
      <c r="E14" s="2"/>
      <c r="F14" s="2"/>
      <c r="G14" s="2"/>
      <c r="H14" s="2"/>
      <c r="I14" s="2"/>
      <c r="J14" s="2"/>
      <c r="K14" s="4"/>
      <c r="L14" s="2"/>
      <c r="M14" s="2"/>
      <c r="N14" s="4"/>
      <c r="O14" s="2"/>
      <c r="P14" s="2"/>
      <c r="Q14" s="2"/>
      <c r="R14" s="2"/>
    </row>
    <row r="15" spans="2:18" x14ac:dyDescent="0.25">
      <c r="B15" s="5"/>
      <c r="C15" s="2"/>
      <c r="D15" s="3"/>
      <c r="E15" s="2"/>
      <c r="F15" s="2"/>
      <c r="G15" s="2"/>
      <c r="H15" s="2"/>
      <c r="I15" s="2"/>
      <c r="J15" s="2"/>
      <c r="K15" s="4"/>
      <c r="L15" s="2"/>
      <c r="M15" s="2"/>
      <c r="N15" s="4"/>
      <c r="O15" s="2"/>
      <c r="P15" s="2"/>
      <c r="Q15" s="2"/>
      <c r="R15" s="2"/>
    </row>
    <row r="16" spans="2:18" ht="15.75" thickBot="1" x14ac:dyDescent="0.3">
      <c r="B16" s="1" t="s">
        <v>23</v>
      </c>
      <c r="C16" s="2"/>
      <c r="D16" s="3"/>
      <c r="E16" s="2"/>
      <c r="F16" s="2"/>
      <c r="G16" s="2"/>
      <c r="H16" s="2"/>
      <c r="I16" s="2"/>
      <c r="J16" s="2"/>
      <c r="K16" s="4"/>
      <c r="L16" s="2"/>
      <c r="M16" s="2"/>
      <c r="N16" s="4"/>
      <c r="O16" s="2"/>
      <c r="P16" s="2"/>
      <c r="Q16" s="2"/>
      <c r="R16" s="2"/>
    </row>
    <row r="17" spans="2:18" ht="15.75" thickBot="1" x14ac:dyDescent="0.3">
      <c r="B17" s="5"/>
      <c r="C17" s="2"/>
      <c r="D17" s="3"/>
      <c r="E17" s="2"/>
      <c r="F17" s="2"/>
      <c r="G17" s="2"/>
      <c r="H17" s="2"/>
      <c r="I17" s="2"/>
      <c r="J17" s="2"/>
      <c r="K17" s="4"/>
      <c r="L17" s="2"/>
      <c r="M17" s="6">
        <v>0.02</v>
      </c>
      <c r="N17" s="4"/>
      <c r="O17" s="2"/>
      <c r="P17" s="2"/>
      <c r="Q17" s="2"/>
      <c r="R17" s="2"/>
    </row>
    <row r="18" spans="2:18" ht="30.75" customHeight="1" thickBot="1" x14ac:dyDescent="0.3">
      <c r="B18" s="56" t="s">
        <v>44</v>
      </c>
      <c r="C18" s="57"/>
      <c r="D18" s="7" t="s">
        <v>4</v>
      </c>
      <c r="E18" s="8" t="s">
        <v>5</v>
      </c>
      <c r="F18" s="8" t="s">
        <v>6</v>
      </c>
      <c r="G18" s="9" t="s">
        <v>7</v>
      </c>
      <c r="H18" s="42" t="s">
        <v>8</v>
      </c>
      <c r="I18" s="11" t="s">
        <v>0</v>
      </c>
      <c r="J18" s="11" t="s">
        <v>9</v>
      </c>
      <c r="K18" s="12" t="s">
        <v>10</v>
      </c>
      <c r="L18" s="11" t="s">
        <v>11</v>
      </c>
      <c r="M18" s="13" t="s">
        <v>12</v>
      </c>
      <c r="N18" s="14" t="s">
        <v>13</v>
      </c>
      <c r="O18" s="2"/>
      <c r="P18" s="2"/>
      <c r="Q18" s="2"/>
      <c r="R18" s="2"/>
    </row>
    <row r="19" spans="2:18" x14ac:dyDescent="0.25">
      <c r="B19" s="15"/>
      <c r="C19" s="16"/>
      <c r="D19" s="17"/>
      <c r="E19" s="18"/>
      <c r="F19" s="18"/>
      <c r="G19" s="19"/>
      <c r="H19" s="20"/>
      <c r="I19" s="21"/>
      <c r="J19" s="22"/>
      <c r="K19" s="23"/>
      <c r="L19" s="22"/>
      <c r="M19" s="22"/>
      <c r="N19" s="24"/>
      <c r="O19" s="2"/>
      <c r="P19" s="2"/>
      <c r="Q19" s="2"/>
      <c r="R19" s="2"/>
    </row>
    <row r="20" spans="2:18" s="31" customFormat="1" x14ac:dyDescent="0.25">
      <c r="B20" s="54" t="s">
        <v>45</v>
      </c>
      <c r="C20" s="32" t="s">
        <v>47</v>
      </c>
      <c r="D20" s="33">
        <v>130</v>
      </c>
      <c r="E20" s="34" t="s">
        <v>15</v>
      </c>
      <c r="F20" s="35" t="s">
        <v>16</v>
      </c>
      <c r="G20" s="36">
        <v>16</v>
      </c>
      <c r="H20" s="37">
        <v>4</v>
      </c>
      <c r="I20" s="38">
        <f>G20*H20+2</f>
        <v>66</v>
      </c>
      <c r="J20" s="39">
        <v>3</v>
      </c>
      <c r="K20" s="40">
        <f t="shared" ref="K20:K22" si="4">I20*J20</f>
        <v>198</v>
      </c>
      <c r="L20" s="39"/>
      <c r="M20" s="39">
        <f t="shared" ref="M20:M26" si="5">K20*$M$17</f>
        <v>3.96</v>
      </c>
      <c r="N20" s="41">
        <f t="shared" ref="N20:N22" si="6">K20-L20-M20</f>
        <v>194.04</v>
      </c>
      <c r="O20" s="2" t="s">
        <v>14</v>
      </c>
      <c r="P20" s="2" t="s">
        <v>20</v>
      </c>
      <c r="Q20" s="2"/>
      <c r="R20" s="2"/>
    </row>
    <row r="21" spans="2:18" x14ac:dyDescent="0.25">
      <c r="B21" s="54" t="s">
        <v>46</v>
      </c>
      <c r="C21" s="32" t="s">
        <v>47</v>
      </c>
      <c r="D21" s="33">
        <v>150</v>
      </c>
      <c r="E21" s="34" t="s">
        <v>17</v>
      </c>
      <c r="F21" s="35" t="s">
        <v>16</v>
      </c>
      <c r="G21" s="36"/>
      <c r="H21" s="37"/>
      <c r="I21" s="38">
        <v>94</v>
      </c>
      <c r="J21" s="39">
        <v>3</v>
      </c>
      <c r="K21" s="40">
        <f t="shared" si="4"/>
        <v>282</v>
      </c>
      <c r="L21" s="39"/>
      <c r="M21" s="39">
        <f t="shared" si="5"/>
        <v>5.64</v>
      </c>
      <c r="N21" s="41">
        <f t="shared" si="6"/>
        <v>276.36</v>
      </c>
      <c r="O21" s="2" t="s">
        <v>14</v>
      </c>
      <c r="P21" s="2" t="s">
        <v>18</v>
      </c>
      <c r="Q21" s="2"/>
      <c r="R21" s="2"/>
    </row>
    <row r="22" spans="2:18" x14ac:dyDescent="0.25">
      <c r="B22" s="54" t="s">
        <v>48</v>
      </c>
      <c r="C22" s="32" t="s">
        <v>47</v>
      </c>
      <c r="D22" s="33">
        <v>150</v>
      </c>
      <c r="E22" s="34" t="s">
        <v>17</v>
      </c>
      <c r="F22" s="35" t="s">
        <v>16</v>
      </c>
      <c r="G22" s="36">
        <v>19</v>
      </c>
      <c r="H22" s="37">
        <v>5</v>
      </c>
      <c r="I22" s="38">
        <f t="shared" ref="I22:I26" si="7">G22*H22</f>
        <v>95</v>
      </c>
      <c r="J22" s="39">
        <v>3</v>
      </c>
      <c r="K22" s="40">
        <f t="shared" si="4"/>
        <v>285</v>
      </c>
      <c r="L22" s="39"/>
      <c r="M22" s="39">
        <f>K22*$M$17</f>
        <v>5.7</v>
      </c>
      <c r="N22" s="41">
        <f t="shared" si="6"/>
        <v>279.3</v>
      </c>
      <c r="O22" s="2" t="s">
        <v>14</v>
      </c>
      <c r="P22" s="2" t="s">
        <v>19</v>
      </c>
      <c r="Q22" s="2"/>
      <c r="R22" s="2"/>
    </row>
    <row r="23" spans="2:18" x14ac:dyDescent="0.25">
      <c r="B23" s="54" t="s">
        <v>49</v>
      </c>
      <c r="C23" s="32" t="s">
        <v>47</v>
      </c>
      <c r="D23" s="33">
        <v>188</v>
      </c>
      <c r="E23" s="34" t="s">
        <v>25</v>
      </c>
      <c r="F23" s="35" t="s">
        <v>16</v>
      </c>
      <c r="G23" s="36">
        <v>20</v>
      </c>
      <c r="H23" s="37">
        <v>4</v>
      </c>
      <c r="I23" s="38">
        <f t="shared" si="7"/>
        <v>80</v>
      </c>
      <c r="J23" s="39">
        <v>3</v>
      </c>
      <c r="K23" s="40">
        <f t="shared" ref="K23:K26" si="8">I23*J23</f>
        <v>240</v>
      </c>
      <c r="L23" s="39"/>
      <c r="M23" s="39">
        <f t="shared" si="5"/>
        <v>4.8</v>
      </c>
      <c r="N23" s="41">
        <f t="shared" ref="N23:N26" si="9">K23-L23-M23</f>
        <v>235.2</v>
      </c>
      <c r="O23" s="2" t="s">
        <v>14</v>
      </c>
      <c r="P23" s="2" t="s">
        <v>26</v>
      </c>
      <c r="Q23" s="2"/>
      <c r="R23" s="2"/>
    </row>
    <row r="24" spans="2:18" x14ac:dyDescent="0.25">
      <c r="B24" s="54" t="s">
        <v>50</v>
      </c>
      <c r="C24" s="32" t="s">
        <v>47</v>
      </c>
      <c r="D24" s="33">
        <v>300</v>
      </c>
      <c r="E24" s="34" t="s">
        <v>27</v>
      </c>
      <c r="F24" s="35" t="s">
        <v>16</v>
      </c>
      <c r="G24" s="36">
        <v>24</v>
      </c>
      <c r="H24" s="37">
        <v>4</v>
      </c>
      <c r="I24" s="38">
        <f t="shared" si="7"/>
        <v>96</v>
      </c>
      <c r="J24" s="39">
        <v>3</v>
      </c>
      <c r="K24" s="40">
        <f t="shared" si="8"/>
        <v>288</v>
      </c>
      <c r="L24" s="39"/>
      <c r="M24" s="39">
        <f t="shared" si="5"/>
        <v>5.76</v>
      </c>
      <c r="N24" s="41">
        <f t="shared" si="9"/>
        <v>282.24</v>
      </c>
      <c r="O24" s="2" t="s">
        <v>14</v>
      </c>
      <c r="P24" s="2" t="s">
        <v>1</v>
      </c>
      <c r="Q24" s="2"/>
      <c r="R24" s="2"/>
    </row>
    <row r="25" spans="2:18" x14ac:dyDescent="0.25">
      <c r="B25" s="54" t="s">
        <v>51</v>
      </c>
      <c r="C25" s="32" t="s">
        <v>47</v>
      </c>
      <c r="D25" s="33">
        <v>150</v>
      </c>
      <c r="E25" s="34" t="s">
        <v>28</v>
      </c>
      <c r="F25" s="35" t="s">
        <v>16</v>
      </c>
      <c r="G25" s="36">
        <v>16</v>
      </c>
      <c r="H25" s="37">
        <v>5</v>
      </c>
      <c r="I25" s="38">
        <f t="shared" si="7"/>
        <v>80</v>
      </c>
      <c r="J25" s="39">
        <v>3</v>
      </c>
      <c r="K25" s="40">
        <f t="shared" si="8"/>
        <v>240</v>
      </c>
      <c r="L25" s="39"/>
      <c r="M25" s="39">
        <f t="shared" si="5"/>
        <v>4.8</v>
      </c>
      <c r="N25" s="41">
        <f t="shared" si="9"/>
        <v>235.2</v>
      </c>
      <c r="O25" s="2" t="s">
        <v>14</v>
      </c>
      <c r="P25" s="2" t="s">
        <v>2</v>
      </c>
      <c r="Q25" s="2"/>
      <c r="R25" s="2"/>
    </row>
    <row r="26" spans="2:18" s="31" customFormat="1" x14ac:dyDescent="0.25">
      <c r="B26" s="54" t="s">
        <v>52</v>
      </c>
      <c r="C26" s="32" t="s">
        <v>47</v>
      </c>
      <c r="D26" s="33">
        <v>150</v>
      </c>
      <c r="E26" s="34" t="s">
        <v>29</v>
      </c>
      <c r="F26" s="35" t="s">
        <v>16</v>
      </c>
      <c r="G26" s="36">
        <v>9</v>
      </c>
      <c r="H26" s="37">
        <v>4</v>
      </c>
      <c r="I26" s="38">
        <f t="shared" si="7"/>
        <v>36</v>
      </c>
      <c r="J26" s="39">
        <v>3</v>
      </c>
      <c r="K26" s="40">
        <f t="shared" si="8"/>
        <v>108</v>
      </c>
      <c r="L26" s="39"/>
      <c r="M26" s="39">
        <f t="shared" si="5"/>
        <v>2.16</v>
      </c>
      <c r="N26" s="41">
        <f t="shared" si="9"/>
        <v>105.84</v>
      </c>
      <c r="O26" s="2" t="s">
        <v>14</v>
      </c>
      <c r="P26" s="2" t="s">
        <v>30</v>
      </c>
      <c r="Q26" s="2" t="s">
        <v>31</v>
      </c>
      <c r="R26" s="2"/>
    </row>
    <row r="27" spans="2:18" ht="15.75" thickBot="1" x14ac:dyDescent="0.3">
      <c r="B27" s="44"/>
      <c r="C27" s="45"/>
      <c r="D27" s="46"/>
      <c r="E27" s="47"/>
      <c r="F27" s="48"/>
      <c r="G27" s="49"/>
      <c r="H27" s="50"/>
      <c r="I27" s="50"/>
      <c r="J27" s="51"/>
      <c r="K27" s="52"/>
      <c r="L27" s="51"/>
      <c r="M27" s="51"/>
      <c r="N27" s="53"/>
      <c r="O27" s="2"/>
      <c r="P27" s="2"/>
      <c r="Q27" s="2"/>
      <c r="R27" s="2"/>
    </row>
    <row r="28" spans="2:18" ht="15.75" thickBot="1" x14ac:dyDescent="0.3">
      <c r="B28" s="25"/>
      <c r="C28" s="26" t="s">
        <v>24</v>
      </c>
      <c r="D28" s="27"/>
      <c r="E28" s="28"/>
      <c r="F28" s="28"/>
      <c r="G28" s="28"/>
      <c r="H28" s="28"/>
      <c r="I28" s="28">
        <f>SUM(I19:I27)</f>
        <v>547</v>
      </c>
      <c r="J28" s="29"/>
      <c r="K28" s="30">
        <f>SUM(K19:K27)</f>
        <v>1641</v>
      </c>
      <c r="L28" s="29">
        <f>SUM(L19:L27)</f>
        <v>0</v>
      </c>
      <c r="M28" s="29">
        <f>SUM(M19:M27)</f>
        <v>32.82</v>
      </c>
      <c r="N28" s="30">
        <f>SUM(N19:N27)</f>
        <v>1608.18</v>
      </c>
      <c r="O28" s="2"/>
      <c r="P28" s="2"/>
      <c r="Q28" s="2"/>
      <c r="R28" s="2"/>
    </row>
    <row r="29" spans="2:1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 ht="15.75" thickBot="1" x14ac:dyDescent="0.3">
      <c r="B31" s="1" t="s">
        <v>32</v>
      </c>
      <c r="C31" s="2"/>
      <c r="D31" s="3"/>
      <c r="E31" s="2"/>
      <c r="F31" s="2"/>
      <c r="G31" s="2"/>
      <c r="H31" s="2"/>
      <c r="I31" s="2"/>
      <c r="J31" s="2"/>
      <c r="K31" s="4"/>
      <c r="L31" s="2"/>
      <c r="M31" s="2"/>
      <c r="N31" s="4"/>
      <c r="O31" s="2"/>
      <c r="P31" s="2"/>
      <c r="Q31" s="2"/>
      <c r="R31" s="2"/>
    </row>
    <row r="32" spans="2:18" ht="15.75" thickBot="1" x14ac:dyDescent="0.3">
      <c r="B32" s="5"/>
      <c r="C32" s="2"/>
      <c r="D32" s="3"/>
      <c r="E32" s="2"/>
      <c r="F32" s="2"/>
      <c r="G32" s="2"/>
      <c r="H32" s="2"/>
      <c r="I32" s="2"/>
      <c r="J32" s="2"/>
      <c r="K32" s="4"/>
      <c r="L32" s="2"/>
      <c r="M32" s="6">
        <v>0.02</v>
      </c>
      <c r="N32" s="4"/>
      <c r="O32" s="2"/>
      <c r="P32" s="2"/>
      <c r="Q32" s="2"/>
      <c r="R32" s="2"/>
    </row>
    <row r="33" spans="2:18" ht="30.75" customHeight="1" thickBot="1" x14ac:dyDescent="0.3">
      <c r="B33" s="56" t="s">
        <v>44</v>
      </c>
      <c r="C33" s="57"/>
      <c r="D33" s="7" t="s">
        <v>4</v>
      </c>
      <c r="E33" s="8" t="s">
        <v>5</v>
      </c>
      <c r="F33" s="8" t="s">
        <v>6</v>
      </c>
      <c r="G33" s="9" t="s">
        <v>7</v>
      </c>
      <c r="H33" s="42" t="s">
        <v>8</v>
      </c>
      <c r="I33" s="11" t="s">
        <v>0</v>
      </c>
      <c r="J33" s="11" t="s">
        <v>9</v>
      </c>
      <c r="K33" s="12" t="s">
        <v>10</v>
      </c>
      <c r="L33" s="11" t="s">
        <v>11</v>
      </c>
      <c r="M33" s="13" t="s">
        <v>12</v>
      </c>
      <c r="N33" s="14" t="s">
        <v>13</v>
      </c>
      <c r="O33" s="2"/>
      <c r="P33" s="2"/>
      <c r="Q33" s="2"/>
      <c r="R33" s="2"/>
    </row>
    <row r="34" spans="2:18" x14ac:dyDescent="0.25">
      <c r="B34" s="15"/>
      <c r="C34" s="16"/>
      <c r="D34" s="17"/>
      <c r="E34" s="18"/>
      <c r="F34" s="18"/>
      <c r="G34" s="19"/>
      <c r="H34" s="20"/>
      <c r="I34" s="21"/>
      <c r="J34" s="22"/>
      <c r="K34" s="23"/>
      <c r="L34" s="22"/>
      <c r="M34" s="22"/>
      <c r="N34" s="24"/>
      <c r="O34" s="2"/>
      <c r="P34" s="2"/>
      <c r="Q34" s="2"/>
      <c r="R34" s="2"/>
    </row>
    <row r="35" spans="2:18" x14ac:dyDescent="0.25">
      <c r="B35" s="54" t="s">
        <v>46</v>
      </c>
      <c r="C35" s="32" t="s">
        <v>47</v>
      </c>
      <c r="D35" s="33">
        <v>150</v>
      </c>
      <c r="E35" s="34" t="s">
        <v>34</v>
      </c>
      <c r="F35" s="35" t="s">
        <v>16</v>
      </c>
      <c r="G35" s="36">
        <v>2</v>
      </c>
      <c r="H35" s="37"/>
      <c r="I35" s="38">
        <v>10</v>
      </c>
      <c r="J35" s="39">
        <v>3</v>
      </c>
      <c r="K35" s="40">
        <f t="shared" ref="K35:K40" si="10">I35*J35</f>
        <v>30</v>
      </c>
      <c r="L35" s="39"/>
      <c r="M35" s="39">
        <f t="shared" ref="M35" si="11">K35*$M$17</f>
        <v>0.6</v>
      </c>
      <c r="N35" s="41">
        <f t="shared" ref="N35:N40" si="12">K35-L35-M35</f>
        <v>29.4</v>
      </c>
      <c r="O35" s="2" t="s">
        <v>14</v>
      </c>
      <c r="P35" s="2" t="s">
        <v>18</v>
      </c>
      <c r="Q35" s="2"/>
      <c r="R35" s="2"/>
    </row>
    <row r="36" spans="2:18" x14ac:dyDescent="0.25">
      <c r="B36" s="54" t="s">
        <v>48</v>
      </c>
      <c r="C36" s="32" t="s">
        <v>47</v>
      </c>
      <c r="D36" s="33">
        <v>150</v>
      </c>
      <c r="E36" s="34" t="s">
        <v>34</v>
      </c>
      <c r="F36" s="35" t="s">
        <v>16</v>
      </c>
      <c r="G36" s="36">
        <v>2</v>
      </c>
      <c r="H36" s="37">
        <v>5</v>
      </c>
      <c r="I36" s="38">
        <f t="shared" ref="I36:I40" si="13">G36*H36</f>
        <v>10</v>
      </c>
      <c r="J36" s="39">
        <v>3</v>
      </c>
      <c r="K36" s="40">
        <f t="shared" si="10"/>
        <v>30</v>
      </c>
      <c r="L36" s="39"/>
      <c r="M36" s="39">
        <f>K36*$M$17</f>
        <v>0.6</v>
      </c>
      <c r="N36" s="41">
        <f t="shared" si="12"/>
        <v>29.4</v>
      </c>
      <c r="O36" s="2" t="s">
        <v>14</v>
      </c>
      <c r="P36" s="2" t="s">
        <v>19</v>
      </c>
      <c r="Q36" s="2"/>
      <c r="R36" s="2"/>
    </row>
    <row r="37" spans="2:18" x14ac:dyDescent="0.25">
      <c r="B37" s="54" t="s">
        <v>49</v>
      </c>
      <c r="C37" s="32" t="s">
        <v>47</v>
      </c>
      <c r="D37" s="33">
        <v>188</v>
      </c>
      <c r="E37" s="34" t="s">
        <v>25</v>
      </c>
      <c r="F37" s="35" t="s">
        <v>16</v>
      </c>
      <c r="G37" s="36">
        <v>15</v>
      </c>
      <c r="H37" s="37">
        <v>4</v>
      </c>
      <c r="I37" s="38">
        <f t="shared" si="13"/>
        <v>60</v>
      </c>
      <c r="J37" s="39">
        <v>3</v>
      </c>
      <c r="K37" s="40">
        <f t="shared" si="10"/>
        <v>180</v>
      </c>
      <c r="L37" s="39"/>
      <c r="M37" s="39">
        <f t="shared" ref="M37:M40" si="14">K37*$M$17</f>
        <v>3.6</v>
      </c>
      <c r="N37" s="41">
        <f t="shared" si="12"/>
        <v>176.4</v>
      </c>
      <c r="O37" s="2" t="s">
        <v>14</v>
      </c>
      <c r="P37" s="2" t="s">
        <v>26</v>
      </c>
      <c r="Q37" s="2"/>
      <c r="R37" s="2"/>
    </row>
    <row r="38" spans="2:18" x14ac:dyDescent="0.25">
      <c r="B38" s="54" t="s">
        <v>50</v>
      </c>
      <c r="C38" s="32" t="s">
        <v>47</v>
      </c>
      <c r="D38" s="33">
        <v>300</v>
      </c>
      <c r="E38" s="34" t="s">
        <v>27</v>
      </c>
      <c r="F38" s="35" t="s">
        <v>16</v>
      </c>
      <c r="G38" s="36">
        <v>15</v>
      </c>
      <c r="H38" s="37">
        <v>4</v>
      </c>
      <c r="I38" s="38">
        <f t="shared" si="13"/>
        <v>60</v>
      </c>
      <c r="J38" s="39">
        <v>3</v>
      </c>
      <c r="K38" s="40">
        <f t="shared" si="10"/>
        <v>180</v>
      </c>
      <c r="L38" s="39"/>
      <c r="M38" s="39">
        <f t="shared" si="14"/>
        <v>3.6</v>
      </c>
      <c r="N38" s="41">
        <f t="shared" si="12"/>
        <v>176.4</v>
      </c>
      <c r="O38" s="2" t="s">
        <v>14</v>
      </c>
      <c r="P38" s="2" t="s">
        <v>1</v>
      </c>
      <c r="Q38" s="2"/>
      <c r="R38" s="2"/>
    </row>
    <row r="39" spans="2:18" x14ac:dyDescent="0.25">
      <c r="B39" s="54" t="s">
        <v>51</v>
      </c>
      <c r="C39" s="32" t="s">
        <v>47</v>
      </c>
      <c r="D39" s="33">
        <v>150</v>
      </c>
      <c r="E39" s="34" t="s">
        <v>28</v>
      </c>
      <c r="F39" s="35" t="s">
        <v>16</v>
      </c>
      <c r="G39" s="36">
        <v>11</v>
      </c>
      <c r="H39" s="37">
        <v>5</v>
      </c>
      <c r="I39" s="38">
        <f t="shared" si="13"/>
        <v>55</v>
      </c>
      <c r="J39" s="39">
        <v>3</v>
      </c>
      <c r="K39" s="40">
        <f t="shared" si="10"/>
        <v>165</v>
      </c>
      <c r="L39" s="39"/>
      <c r="M39" s="39">
        <f t="shared" si="14"/>
        <v>3.3000000000000003</v>
      </c>
      <c r="N39" s="41">
        <f t="shared" si="12"/>
        <v>161.69999999999999</v>
      </c>
      <c r="O39" s="2" t="s">
        <v>14</v>
      </c>
      <c r="P39" s="2" t="s">
        <v>2</v>
      </c>
      <c r="Q39" s="2"/>
      <c r="R39" s="2"/>
    </row>
    <row r="40" spans="2:18" s="31" customFormat="1" x14ac:dyDescent="0.25">
      <c r="B40" s="54" t="s">
        <v>53</v>
      </c>
      <c r="C40" s="32" t="s">
        <v>47</v>
      </c>
      <c r="D40" s="33">
        <v>150</v>
      </c>
      <c r="E40" s="34" t="s">
        <v>35</v>
      </c>
      <c r="F40" s="35" t="s">
        <v>16</v>
      </c>
      <c r="G40" s="36">
        <v>9</v>
      </c>
      <c r="H40" s="37">
        <v>5</v>
      </c>
      <c r="I40" s="38">
        <f t="shared" si="13"/>
        <v>45</v>
      </c>
      <c r="J40" s="39">
        <v>3</v>
      </c>
      <c r="K40" s="40">
        <f t="shared" si="10"/>
        <v>135</v>
      </c>
      <c r="L40" s="39"/>
      <c r="M40" s="39">
        <f t="shared" si="14"/>
        <v>2.7</v>
      </c>
      <c r="N40" s="41">
        <f t="shared" si="12"/>
        <v>132.30000000000001</v>
      </c>
      <c r="O40" s="2" t="s">
        <v>14</v>
      </c>
      <c r="P40" s="2" t="s">
        <v>3</v>
      </c>
      <c r="Q40" s="2" t="s">
        <v>31</v>
      </c>
      <c r="R40" s="2"/>
    </row>
    <row r="41" spans="2:18" ht="15.75" thickBot="1" x14ac:dyDescent="0.3">
      <c r="B41" s="44"/>
      <c r="C41" s="45"/>
      <c r="D41" s="46"/>
      <c r="E41" s="47"/>
      <c r="F41" s="48"/>
      <c r="G41" s="49"/>
      <c r="H41" s="50"/>
      <c r="I41" s="50"/>
      <c r="J41" s="51"/>
      <c r="K41" s="52"/>
      <c r="L41" s="51"/>
      <c r="M41" s="51"/>
      <c r="N41" s="53"/>
      <c r="O41" s="2"/>
      <c r="P41" s="2"/>
      <c r="Q41" s="2"/>
      <c r="R41" s="2"/>
    </row>
    <row r="42" spans="2:18" ht="15.75" thickBot="1" x14ac:dyDescent="0.3">
      <c r="B42" s="25"/>
      <c r="C42" s="26" t="s">
        <v>33</v>
      </c>
      <c r="D42" s="27"/>
      <c r="E42" s="28"/>
      <c r="F42" s="28"/>
      <c r="G42" s="28"/>
      <c r="H42" s="28"/>
      <c r="I42" s="28">
        <f>SUM(I34:I41)</f>
        <v>240</v>
      </c>
      <c r="J42" s="29"/>
      <c r="K42" s="30">
        <f>SUM(K34:K41)</f>
        <v>720</v>
      </c>
      <c r="L42" s="29">
        <f>SUM(L34:L41)</f>
        <v>0</v>
      </c>
      <c r="M42" s="29">
        <f>SUM(M34:M41)</f>
        <v>14.400000000000002</v>
      </c>
      <c r="N42" s="30">
        <f>SUM(N34:N41)</f>
        <v>705.59999999999991</v>
      </c>
      <c r="O42" s="2"/>
      <c r="P42" s="2"/>
      <c r="Q42" s="2"/>
      <c r="R42" s="2"/>
    </row>
    <row r="43" spans="2:18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 ht="15.75" thickBot="1" x14ac:dyDescent="0.3">
      <c r="B45" s="1" t="s">
        <v>36</v>
      </c>
      <c r="C45" s="2"/>
      <c r="D45" s="3"/>
      <c r="E45" s="2"/>
      <c r="F45" s="2"/>
      <c r="G45" s="2"/>
      <c r="H45" s="2"/>
      <c r="I45" s="2"/>
      <c r="J45" s="2"/>
      <c r="K45" s="4"/>
      <c r="L45" s="2"/>
      <c r="M45" s="2"/>
      <c r="N45" s="4"/>
      <c r="O45" s="2"/>
      <c r="P45" s="2"/>
      <c r="Q45" s="2"/>
      <c r="R45" s="2"/>
    </row>
    <row r="46" spans="2:18" ht="15.75" thickBot="1" x14ac:dyDescent="0.3">
      <c r="B46" s="5"/>
      <c r="C46" s="2"/>
      <c r="D46" s="3"/>
      <c r="E46" s="2"/>
      <c r="F46" s="2"/>
      <c r="G46" s="2"/>
      <c r="H46" s="2"/>
      <c r="I46" s="2"/>
      <c r="J46" s="2"/>
      <c r="K46" s="4"/>
      <c r="L46" s="2"/>
      <c r="M46" s="6">
        <v>0.02</v>
      </c>
      <c r="N46" s="4"/>
      <c r="O46" s="2"/>
      <c r="P46" s="2"/>
      <c r="Q46" s="2"/>
      <c r="R46" s="2"/>
    </row>
    <row r="47" spans="2:18" ht="30.75" customHeight="1" thickBot="1" x14ac:dyDescent="0.3">
      <c r="B47" s="56" t="s">
        <v>44</v>
      </c>
      <c r="C47" s="57"/>
      <c r="D47" s="7" t="s">
        <v>4</v>
      </c>
      <c r="E47" s="8" t="s">
        <v>5</v>
      </c>
      <c r="F47" s="8" t="s">
        <v>6</v>
      </c>
      <c r="G47" s="9" t="s">
        <v>7</v>
      </c>
      <c r="H47" s="42" t="s">
        <v>8</v>
      </c>
      <c r="I47" s="11" t="s">
        <v>0</v>
      </c>
      <c r="J47" s="11" t="s">
        <v>9</v>
      </c>
      <c r="K47" s="12" t="s">
        <v>10</v>
      </c>
      <c r="L47" s="11" t="s">
        <v>11</v>
      </c>
      <c r="M47" s="13" t="s">
        <v>12</v>
      </c>
      <c r="N47" s="14" t="s">
        <v>13</v>
      </c>
      <c r="O47" s="2"/>
      <c r="P47" s="2"/>
      <c r="Q47" s="2"/>
      <c r="R47" s="2"/>
    </row>
    <row r="48" spans="2:18" x14ac:dyDescent="0.25">
      <c r="B48" s="15"/>
      <c r="C48" s="16"/>
      <c r="D48" s="17"/>
      <c r="E48" s="18"/>
      <c r="F48" s="18"/>
      <c r="G48" s="19"/>
      <c r="H48" s="20"/>
      <c r="I48" s="21"/>
      <c r="J48" s="22"/>
      <c r="K48" s="23"/>
      <c r="L48" s="22"/>
      <c r="M48" s="22"/>
      <c r="N48" s="24"/>
      <c r="O48" s="2"/>
      <c r="P48" s="2"/>
      <c r="Q48" s="2"/>
      <c r="R48" s="2"/>
    </row>
    <row r="49" spans="2:18" s="31" customFormat="1" x14ac:dyDescent="0.25">
      <c r="B49" s="54" t="s">
        <v>49</v>
      </c>
      <c r="C49" s="32" t="s">
        <v>47</v>
      </c>
      <c r="D49" s="33">
        <v>188</v>
      </c>
      <c r="E49" s="34" t="s">
        <v>25</v>
      </c>
      <c r="F49" s="35" t="s">
        <v>16</v>
      </c>
      <c r="G49" s="36">
        <v>12</v>
      </c>
      <c r="H49" s="37">
        <v>4</v>
      </c>
      <c r="I49" s="38">
        <f t="shared" ref="I49:I51" si="15">G49*H49</f>
        <v>48</v>
      </c>
      <c r="J49" s="39">
        <v>3</v>
      </c>
      <c r="K49" s="40">
        <f t="shared" ref="K49:K51" si="16">I49*J49</f>
        <v>144</v>
      </c>
      <c r="L49" s="39"/>
      <c r="M49" s="39">
        <f t="shared" ref="M49:M51" si="17">K49*$M$17</f>
        <v>2.88</v>
      </c>
      <c r="N49" s="41">
        <f t="shared" ref="N49:N51" si="18">K49-L49-M49</f>
        <v>141.12</v>
      </c>
      <c r="O49" s="2" t="s">
        <v>14</v>
      </c>
      <c r="P49" s="2" t="s">
        <v>26</v>
      </c>
      <c r="Q49" s="2"/>
      <c r="R49" s="2"/>
    </row>
    <row r="50" spans="2:18" x14ac:dyDescent="0.25">
      <c r="B50" s="54" t="s">
        <v>50</v>
      </c>
      <c r="C50" s="32" t="s">
        <v>47</v>
      </c>
      <c r="D50" s="33">
        <v>300</v>
      </c>
      <c r="E50" s="34" t="s">
        <v>27</v>
      </c>
      <c r="F50" s="35" t="s">
        <v>16</v>
      </c>
      <c r="G50" s="36">
        <v>22</v>
      </c>
      <c r="H50" s="37">
        <v>4</v>
      </c>
      <c r="I50" s="38">
        <f t="shared" si="15"/>
        <v>88</v>
      </c>
      <c r="J50" s="39">
        <v>3</v>
      </c>
      <c r="K50" s="40">
        <f t="shared" si="16"/>
        <v>264</v>
      </c>
      <c r="L50" s="39"/>
      <c r="M50" s="39">
        <f t="shared" si="17"/>
        <v>5.28</v>
      </c>
      <c r="N50" s="41">
        <f t="shared" si="18"/>
        <v>258.72000000000003</v>
      </c>
      <c r="O50" s="2" t="s">
        <v>14</v>
      </c>
      <c r="P50" s="2" t="s">
        <v>1</v>
      </c>
      <c r="Q50" s="2"/>
      <c r="R50" s="2"/>
    </row>
    <row r="51" spans="2:18" s="31" customFormat="1" x14ac:dyDescent="0.25">
      <c r="B51" s="54" t="s">
        <v>51</v>
      </c>
      <c r="C51" s="32" t="s">
        <v>47</v>
      </c>
      <c r="D51" s="33">
        <v>150</v>
      </c>
      <c r="E51" s="34" t="s">
        <v>28</v>
      </c>
      <c r="F51" s="35" t="s">
        <v>16</v>
      </c>
      <c r="G51" s="36">
        <v>3</v>
      </c>
      <c r="H51" s="37">
        <v>5</v>
      </c>
      <c r="I51" s="38">
        <f t="shared" si="15"/>
        <v>15</v>
      </c>
      <c r="J51" s="39">
        <v>3</v>
      </c>
      <c r="K51" s="40">
        <f t="shared" si="16"/>
        <v>45</v>
      </c>
      <c r="L51" s="39"/>
      <c r="M51" s="39">
        <f t="shared" si="17"/>
        <v>0.9</v>
      </c>
      <c r="N51" s="41">
        <f t="shared" si="18"/>
        <v>44.1</v>
      </c>
      <c r="O51" s="2" t="s">
        <v>14</v>
      </c>
      <c r="P51" s="2" t="s">
        <v>2</v>
      </c>
      <c r="Q51" s="2"/>
      <c r="R51" s="2"/>
    </row>
    <row r="52" spans="2:18" ht="15.75" thickBot="1" x14ac:dyDescent="0.3">
      <c r="B52" s="44"/>
      <c r="C52" s="45"/>
      <c r="D52" s="46"/>
      <c r="E52" s="47"/>
      <c r="F52" s="48"/>
      <c r="G52" s="49"/>
      <c r="H52" s="50"/>
      <c r="I52" s="50"/>
      <c r="J52" s="51"/>
      <c r="K52" s="52"/>
      <c r="L52" s="51"/>
      <c r="M52" s="51"/>
      <c r="N52" s="53"/>
      <c r="O52" s="2"/>
      <c r="P52" s="2"/>
      <c r="Q52" s="2"/>
      <c r="R52" s="2"/>
    </row>
    <row r="53" spans="2:18" ht="15.75" thickBot="1" x14ac:dyDescent="0.3">
      <c r="B53" s="25"/>
      <c r="C53" s="26" t="s">
        <v>37</v>
      </c>
      <c r="D53" s="27"/>
      <c r="E53" s="28"/>
      <c r="F53" s="28"/>
      <c r="G53" s="28"/>
      <c r="H53" s="28"/>
      <c r="I53" s="28">
        <f>SUM(I48:I52)</f>
        <v>151</v>
      </c>
      <c r="J53" s="29"/>
      <c r="K53" s="30">
        <f>SUM(K48:K52)</f>
        <v>453</v>
      </c>
      <c r="L53" s="29">
        <f>SUM(L48:L52)</f>
        <v>0</v>
      </c>
      <c r="M53" s="29">
        <f>SUM(M48:M52)</f>
        <v>9.06</v>
      </c>
      <c r="N53" s="30">
        <f>SUM(N48:N52)</f>
        <v>443.94000000000005</v>
      </c>
      <c r="O53" s="2"/>
      <c r="P53" s="2"/>
      <c r="Q53" s="2"/>
      <c r="R53" s="2"/>
    </row>
    <row r="54" spans="2:18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ht="15.75" thickBot="1" x14ac:dyDescent="0.3">
      <c r="B56" s="1" t="s">
        <v>38</v>
      </c>
      <c r="C56" s="2"/>
      <c r="D56" s="3"/>
      <c r="E56" s="2"/>
      <c r="F56" s="2"/>
      <c r="G56" s="2"/>
      <c r="H56" s="2"/>
      <c r="I56" s="2"/>
      <c r="J56" s="2"/>
      <c r="K56" s="4"/>
      <c r="L56" s="2"/>
      <c r="M56" s="2"/>
      <c r="N56" s="4"/>
      <c r="O56" s="2"/>
      <c r="P56" s="2"/>
      <c r="Q56" s="2"/>
      <c r="R56" s="2"/>
    </row>
    <row r="57" spans="2:18" ht="15.75" thickBot="1" x14ac:dyDescent="0.3">
      <c r="B57" s="5"/>
      <c r="C57" s="2"/>
      <c r="D57" s="3"/>
      <c r="E57" s="2"/>
      <c r="F57" s="2"/>
      <c r="G57" s="2"/>
      <c r="H57" s="2"/>
      <c r="I57" s="2"/>
      <c r="J57" s="2"/>
      <c r="K57" s="4"/>
      <c r="L57" s="2"/>
      <c r="M57" s="6">
        <v>0.02</v>
      </c>
      <c r="N57" s="4"/>
      <c r="O57" s="2"/>
      <c r="P57" s="2"/>
      <c r="Q57" s="2"/>
      <c r="R57" s="2"/>
    </row>
    <row r="58" spans="2:18" ht="30.75" customHeight="1" thickBot="1" x14ac:dyDescent="0.3">
      <c r="B58" s="56" t="s">
        <v>44</v>
      </c>
      <c r="C58" s="57"/>
      <c r="D58" s="7" t="s">
        <v>4</v>
      </c>
      <c r="E58" s="8" t="s">
        <v>5</v>
      </c>
      <c r="F58" s="8" t="s">
        <v>6</v>
      </c>
      <c r="G58" s="9" t="s">
        <v>7</v>
      </c>
      <c r="H58" s="42" t="s">
        <v>8</v>
      </c>
      <c r="I58" s="11" t="s">
        <v>0</v>
      </c>
      <c r="J58" s="11" t="s">
        <v>9</v>
      </c>
      <c r="K58" s="12" t="s">
        <v>10</v>
      </c>
      <c r="L58" s="11" t="s">
        <v>11</v>
      </c>
      <c r="M58" s="13" t="s">
        <v>12</v>
      </c>
      <c r="N58" s="14" t="s">
        <v>13</v>
      </c>
      <c r="O58" s="2"/>
      <c r="P58" s="2"/>
      <c r="Q58" s="2"/>
      <c r="R58" s="2"/>
    </row>
    <row r="59" spans="2:18" x14ac:dyDescent="0.25">
      <c r="B59" s="15"/>
      <c r="C59" s="16"/>
      <c r="D59" s="17"/>
      <c r="E59" s="18"/>
      <c r="F59" s="18"/>
      <c r="G59" s="19"/>
      <c r="H59" s="20"/>
      <c r="I59" s="21"/>
      <c r="J59" s="22"/>
      <c r="K59" s="23"/>
      <c r="L59" s="22"/>
      <c r="M59" s="22"/>
      <c r="N59" s="24"/>
      <c r="O59" s="2"/>
      <c r="P59" s="2"/>
      <c r="Q59" s="2"/>
      <c r="R59" s="2"/>
    </row>
    <row r="60" spans="2:18" s="31" customFormat="1" x14ac:dyDescent="0.25">
      <c r="B60" s="54" t="s">
        <v>54</v>
      </c>
      <c r="C60" s="32" t="s">
        <v>56</v>
      </c>
      <c r="D60" s="33">
        <v>150</v>
      </c>
      <c r="E60" s="34" t="s">
        <v>40</v>
      </c>
      <c r="F60" s="35" t="s">
        <v>41</v>
      </c>
      <c r="G60" s="36">
        <v>16</v>
      </c>
      <c r="H60" s="37">
        <v>4</v>
      </c>
      <c r="I60" s="38">
        <f t="shared" ref="I60:I63" si="19">G60*H60</f>
        <v>64</v>
      </c>
      <c r="J60" s="39">
        <v>5</v>
      </c>
      <c r="K60" s="40">
        <f t="shared" ref="K60:K63" si="20">I60*J60</f>
        <v>320</v>
      </c>
      <c r="L60" s="39">
        <v>9.43</v>
      </c>
      <c r="M60" s="39">
        <f t="shared" ref="M60:M63" si="21">K60*$M$17</f>
        <v>6.4</v>
      </c>
      <c r="N60" s="41">
        <f t="shared" ref="N60:N63" si="22">K60-L60-M60</f>
        <v>304.17</v>
      </c>
      <c r="O60" s="2" t="s">
        <v>14</v>
      </c>
      <c r="P60" s="2" t="s">
        <v>72</v>
      </c>
      <c r="Q60" s="2"/>
      <c r="R60" s="2"/>
    </row>
    <row r="61" spans="2:18" x14ac:dyDescent="0.25">
      <c r="B61" s="54" t="s">
        <v>50</v>
      </c>
      <c r="C61" s="32" t="s">
        <v>47</v>
      </c>
      <c r="D61" s="33">
        <v>300</v>
      </c>
      <c r="E61" s="34" t="s">
        <v>27</v>
      </c>
      <c r="F61" s="35" t="s">
        <v>16</v>
      </c>
      <c r="G61" s="36">
        <v>14</v>
      </c>
      <c r="H61" s="37">
        <v>4</v>
      </c>
      <c r="I61" s="38">
        <f t="shared" si="19"/>
        <v>56</v>
      </c>
      <c r="J61" s="39">
        <v>3</v>
      </c>
      <c r="K61" s="40">
        <f t="shared" si="20"/>
        <v>168</v>
      </c>
      <c r="L61" s="39"/>
      <c r="M61" s="39">
        <f t="shared" si="21"/>
        <v>3.36</v>
      </c>
      <c r="N61" s="41">
        <f t="shared" si="22"/>
        <v>164.64</v>
      </c>
      <c r="O61" s="2" t="s">
        <v>14</v>
      </c>
      <c r="P61" s="2" t="s">
        <v>1</v>
      </c>
      <c r="Q61" s="2"/>
      <c r="R61" s="2"/>
    </row>
    <row r="62" spans="2:18" s="31" customFormat="1" x14ac:dyDescent="0.25">
      <c r="B62" s="54" t="s">
        <v>55</v>
      </c>
      <c r="C62" s="32" t="s">
        <v>56</v>
      </c>
      <c r="D62" s="33">
        <v>150</v>
      </c>
      <c r="E62" s="34" t="s">
        <v>40</v>
      </c>
      <c r="F62" s="35" t="s">
        <v>41</v>
      </c>
      <c r="G62" s="36">
        <v>16</v>
      </c>
      <c r="H62" s="37">
        <v>4</v>
      </c>
      <c r="I62" s="38">
        <f t="shared" si="19"/>
        <v>64</v>
      </c>
      <c r="J62" s="39">
        <v>5</v>
      </c>
      <c r="K62" s="40">
        <f t="shared" si="20"/>
        <v>320</v>
      </c>
      <c r="L62" s="39">
        <v>9.43</v>
      </c>
      <c r="M62" s="39">
        <f t="shared" si="21"/>
        <v>6.4</v>
      </c>
      <c r="N62" s="41">
        <f t="shared" si="22"/>
        <v>304.17</v>
      </c>
      <c r="O62" s="2" t="s">
        <v>14</v>
      </c>
      <c r="P62" s="2" t="s">
        <v>72</v>
      </c>
      <c r="Q62" s="2"/>
      <c r="R62" s="2"/>
    </row>
    <row r="63" spans="2:18" s="31" customFormat="1" ht="15.75" thickBot="1" x14ac:dyDescent="0.3">
      <c r="B63" s="54" t="s">
        <v>46</v>
      </c>
      <c r="C63" s="32" t="s">
        <v>56</v>
      </c>
      <c r="D63" s="33">
        <v>220</v>
      </c>
      <c r="E63" s="34" t="s">
        <v>42</v>
      </c>
      <c r="F63" s="35" t="s">
        <v>43</v>
      </c>
      <c r="G63" s="36">
        <v>17</v>
      </c>
      <c r="H63" s="37">
        <v>5</v>
      </c>
      <c r="I63" s="38">
        <f t="shared" si="19"/>
        <v>85</v>
      </c>
      <c r="J63" s="39">
        <v>5</v>
      </c>
      <c r="K63" s="40">
        <f t="shared" si="20"/>
        <v>425</v>
      </c>
      <c r="L63" s="39">
        <v>9.43</v>
      </c>
      <c r="M63" s="39">
        <f t="shared" si="21"/>
        <v>8.5</v>
      </c>
      <c r="N63" s="41">
        <f t="shared" si="22"/>
        <v>407.07</v>
      </c>
      <c r="O63" s="2" t="s">
        <v>18</v>
      </c>
      <c r="P63" s="2"/>
      <c r="Q63" s="2"/>
      <c r="R63" s="2"/>
    </row>
    <row r="64" spans="2:18" ht="15.75" thickBot="1" x14ac:dyDescent="0.3">
      <c r="B64" s="25"/>
      <c r="C64" s="26" t="s">
        <v>39</v>
      </c>
      <c r="D64" s="27"/>
      <c r="E64" s="28"/>
      <c r="F64" s="28"/>
      <c r="G64" s="28"/>
      <c r="H64" s="28"/>
      <c r="I64" s="28">
        <f>SUM(I59:I63)</f>
        <v>269</v>
      </c>
      <c r="J64" s="29"/>
      <c r="K64" s="30">
        <f>SUM(K59:K63)</f>
        <v>1233</v>
      </c>
      <c r="L64" s="29">
        <f>SUM(L59:L63)</f>
        <v>28.29</v>
      </c>
      <c r="M64" s="29">
        <f>SUM(M59:M63)</f>
        <v>24.66</v>
      </c>
      <c r="N64" s="30">
        <f>SUM(N59:N63)</f>
        <v>1180.05</v>
      </c>
      <c r="O64" s="2"/>
      <c r="P64" s="2"/>
      <c r="Q64" s="2"/>
      <c r="R64" s="2"/>
    </row>
    <row r="67" spans="2:17" ht="15.75" thickBot="1" x14ac:dyDescent="0.3">
      <c r="B67" s="1" t="s">
        <v>57</v>
      </c>
      <c r="C67" s="2"/>
      <c r="D67" s="3"/>
      <c r="E67" s="2"/>
      <c r="F67" s="2"/>
      <c r="G67" s="2"/>
      <c r="H67" s="2"/>
      <c r="I67" s="2"/>
      <c r="J67" s="2"/>
      <c r="K67" s="4"/>
      <c r="L67" s="2"/>
      <c r="M67" s="2"/>
      <c r="N67" s="4"/>
      <c r="O67" s="2"/>
      <c r="P67" s="2"/>
    </row>
    <row r="68" spans="2:17" ht="15.75" thickBot="1" x14ac:dyDescent="0.3">
      <c r="B68" s="5"/>
      <c r="C68" s="2"/>
      <c r="D68" s="3"/>
      <c r="E68" s="2"/>
      <c r="F68" s="2"/>
      <c r="G68" s="2"/>
      <c r="H68" s="2"/>
      <c r="I68" s="2"/>
      <c r="J68" s="2"/>
      <c r="K68" s="4"/>
      <c r="L68" s="2"/>
      <c r="M68" s="6">
        <v>0.02</v>
      </c>
      <c r="N68" s="4"/>
      <c r="O68" s="2"/>
      <c r="P68" s="2"/>
    </row>
    <row r="69" spans="2:17" ht="30.75" thickBot="1" x14ac:dyDescent="0.3">
      <c r="B69" s="56" t="s">
        <v>44</v>
      </c>
      <c r="C69" s="57"/>
      <c r="D69" s="7" t="s">
        <v>4</v>
      </c>
      <c r="E69" s="8" t="s">
        <v>5</v>
      </c>
      <c r="F69" s="8" t="s">
        <v>6</v>
      </c>
      <c r="G69" s="9" t="s">
        <v>7</v>
      </c>
      <c r="H69" s="43" t="s">
        <v>8</v>
      </c>
      <c r="I69" s="11" t="s">
        <v>0</v>
      </c>
      <c r="J69" s="11" t="s">
        <v>9</v>
      </c>
      <c r="K69" s="12" t="s">
        <v>10</v>
      </c>
      <c r="L69" s="11" t="s">
        <v>11</v>
      </c>
      <c r="M69" s="13" t="s">
        <v>12</v>
      </c>
      <c r="N69" s="14" t="s">
        <v>13</v>
      </c>
      <c r="O69" s="2"/>
      <c r="P69" s="2"/>
    </row>
    <row r="70" spans="2:17" x14ac:dyDescent="0.25">
      <c r="B70" s="15"/>
      <c r="C70" s="16"/>
      <c r="D70" s="17"/>
      <c r="E70" s="18"/>
      <c r="F70" s="18"/>
      <c r="G70" s="19"/>
      <c r="H70" s="20"/>
      <c r="I70" s="21"/>
      <c r="J70" s="22"/>
      <c r="K70" s="23"/>
      <c r="L70" s="22"/>
      <c r="M70" s="22"/>
      <c r="N70" s="24"/>
      <c r="O70" s="2"/>
      <c r="P70" s="2"/>
    </row>
    <row r="71" spans="2:17" s="31" customFormat="1" x14ac:dyDescent="0.25">
      <c r="B71" s="54" t="s">
        <v>54</v>
      </c>
      <c r="C71" s="32" t="s">
        <v>56</v>
      </c>
      <c r="D71" s="33">
        <v>150</v>
      </c>
      <c r="E71" s="34" t="s">
        <v>40</v>
      </c>
      <c r="F71" s="35" t="s">
        <v>41</v>
      </c>
      <c r="G71" s="36">
        <v>21</v>
      </c>
      <c r="H71" s="37">
        <v>4</v>
      </c>
      <c r="I71" s="38">
        <f>G71*H71+2</f>
        <v>86</v>
      </c>
      <c r="J71" s="39">
        <v>5</v>
      </c>
      <c r="K71" s="40">
        <f t="shared" ref="K71:K73" si="23">I71*J71</f>
        <v>430</v>
      </c>
      <c r="L71" s="39">
        <v>9.43</v>
      </c>
      <c r="M71" s="39">
        <f t="shared" ref="M71:M73" si="24">K71*$M$16</f>
        <v>0</v>
      </c>
      <c r="N71" s="41">
        <f t="shared" ref="N71:N73" si="25">K71-L71-M71</f>
        <v>420.57</v>
      </c>
      <c r="O71" s="2" t="s">
        <v>14</v>
      </c>
      <c r="P71" s="2" t="s">
        <v>72</v>
      </c>
      <c r="Q71" s="2"/>
    </row>
    <row r="72" spans="2:17" s="31" customFormat="1" x14ac:dyDescent="0.25">
      <c r="B72" s="54" t="s">
        <v>55</v>
      </c>
      <c r="C72" s="32" t="s">
        <v>56</v>
      </c>
      <c r="D72" s="33">
        <v>150</v>
      </c>
      <c r="E72" s="34" t="s">
        <v>40</v>
      </c>
      <c r="F72" s="35" t="s">
        <v>41</v>
      </c>
      <c r="G72" s="36">
        <v>21</v>
      </c>
      <c r="H72" s="37">
        <v>4</v>
      </c>
      <c r="I72" s="38">
        <f>G72*H72+2</f>
        <v>86</v>
      </c>
      <c r="J72" s="39">
        <v>5</v>
      </c>
      <c r="K72" s="40">
        <f t="shared" si="23"/>
        <v>430</v>
      </c>
      <c r="L72" s="39">
        <v>9.43</v>
      </c>
      <c r="M72" s="39">
        <f t="shared" si="24"/>
        <v>0</v>
      </c>
      <c r="N72" s="41">
        <f t="shared" si="25"/>
        <v>420.57</v>
      </c>
      <c r="O72" s="2" t="s">
        <v>14</v>
      </c>
      <c r="P72" s="2" t="s">
        <v>72</v>
      </c>
      <c r="Q72" s="2"/>
    </row>
    <row r="73" spans="2:17" s="31" customFormat="1" ht="15.75" thickBot="1" x14ac:dyDescent="0.3">
      <c r="B73" s="54" t="s">
        <v>46</v>
      </c>
      <c r="C73" s="32" t="s">
        <v>56</v>
      </c>
      <c r="D73" s="33">
        <v>295</v>
      </c>
      <c r="E73" s="34" t="s">
        <v>58</v>
      </c>
      <c r="F73" s="35" t="s">
        <v>43</v>
      </c>
      <c r="G73" s="36">
        <v>21</v>
      </c>
      <c r="H73" s="37">
        <v>5</v>
      </c>
      <c r="I73" s="38">
        <f t="shared" ref="I73" si="26">G73*H73</f>
        <v>105</v>
      </c>
      <c r="J73" s="39">
        <v>5</v>
      </c>
      <c r="K73" s="40">
        <f t="shared" si="23"/>
        <v>525</v>
      </c>
      <c r="L73" s="39">
        <v>9.43</v>
      </c>
      <c r="M73" s="39">
        <f t="shared" si="24"/>
        <v>0</v>
      </c>
      <c r="N73" s="41">
        <f t="shared" si="25"/>
        <v>515.57000000000005</v>
      </c>
      <c r="O73" s="2" t="s">
        <v>18</v>
      </c>
      <c r="P73" s="2"/>
    </row>
    <row r="74" spans="2:17" ht="15.75" thickBot="1" x14ac:dyDescent="0.3">
      <c r="B74" s="25"/>
      <c r="C74" s="26" t="s">
        <v>59</v>
      </c>
      <c r="D74" s="27"/>
      <c r="E74" s="28"/>
      <c r="F74" s="28"/>
      <c r="G74" s="28"/>
      <c r="H74" s="28"/>
      <c r="I74" s="28">
        <f>SUM(I70:I73)</f>
        <v>277</v>
      </c>
      <c r="J74" s="29"/>
      <c r="K74" s="30">
        <f>SUM(K70:K73)</f>
        <v>1385</v>
      </c>
      <c r="L74" s="29">
        <f>SUM(L70:L73)</f>
        <v>28.29</v>
      </c>
      <c r="M74" s="29">
        <f>SUM(M70:M73)</f>
        <v>0</v>
      </c>
      <c r="N74" s="30">
        <f>SUM(N70:N73)</f>
        <v>1356.71</v>
      </c>
      <c r="O74" s="2"/>
      <c r="P74" s="2"/>
    </row>
    <row r="77" spans="2:17" ht="15.75" thickBot="1" x14ac:dyDescent="0.3">
      <c r="B77" s="1" t="s">
        <v>60</v>
      </c>
      <c r="C77" s="2"/>
      <c r="D77" s="3"/>
      <c r="E77" s="2"/>
      <c r="F77" s="2"/>
      <c r="G77" s="2"/>
      <c r="H77" s="2"/>
      <c r="I77" s="2"/>
      <c r="J77" s="2"/>
      <c r="K77" s="4"/>
      <c r="L77" s="2"/>
      <c r="M77" s="2"/>
      <c r="N77" s="4"/>
      <c r="O77" s="2"/>
      <c r="P77" s="2"/>
    </row>
    <row r="78" spans="2:17" ht="15.75" thickBot="1" x14ac:dyDescent="0.3">
      <c r="B78" s="5"/>
      <c r="C78" s="2"/>
      <c r="D78" s="3"/>
      <c r="E78" s="2"/>
      <c r="F78" s="2"/>
      <c r="G78" s="2"/>
      <c r="H78" s="2"/>
      <c r="I78" s="2"/>
      <c r="J78" s="2"/>
      <c r="K78" s="4"/>
      <c r="L78" s="2"/>
      <c r="M78" s="6">
        <v>0.02</v>
      </c>
      <c r="N78" s="4"/>
      <c r="O78" s="2"/>
      <c r="P78" s="2"/>
    </row>
    <row r="79" spans="2:17" ht="30.75" thickBot="1" x14ac:dyDescent="0.3">
      <c r="B79" s="56" t="s">
        <v>44</v>
      </c>
      <c r="C79" s="57"/>
      <c r="D79" s="7" t="s">
        <v>4</v>
      </c>
      <c r="E79" s="8" t="s">
        <v>5</v>
      </c>
      <c r="F79" s="8" t="s">
        <v>6</v>
      </c>
      <c r="G79" s="9" t="s">
        <v>7</v>
      </c>
      <c r="H79" s="43" t="s">
        <v>8</v>
      </c>
      <c r="I79" s="11" t="s">
        <v>0</v>
      </c>
      <c r="J79" s="11" t="s">
        <v>9</v>
      </c>
      <c r="K79" s="12" t="s">
        <v>10</v>
      </c>
      <c r="L79" s="11" t="s">
        <v>11</v>
      </c>
      <c r="M79" s="13" t="s">
        <v>12</v>
      </c>
      <c r="N79" s="14" t="s">
        <v>13</v>
      </c>
      <c r="O79" s="2"/>
      <c r="P79" s="2"/>
    </row>
    <row r="80" spans="2:17" x14ac:dyDescent="0.25">
      <c r="B80" s="15"/>
      <c r="C80" s="16"/>
      <c r="D80" s="17"/>
      <c r="E80" s="18"/>
      <c r="F80" s="18"/>
      <c r="G80" s="19"/>
      <c r="H80" s="20"/>
      <c r="I80" s="21"/>
      <c r="J80" s="22"/>
      <c r="K80" s="23"/>
      <c r="L80" s="22"/>
      <c r="M80" s="22"/>
      <c r="N80" s="24"/>
      <c r="O80" s="2"/>
      <c r="P80" s="2"/>
    </row>
    <row r="81" spans="2:17" s="31" customFormat="1" x14ac:dyDescent="0.25">
      <c r="B81" s="54" t="s">
        <v>46</v>
      </c>
      <c r="C81" s="32" t="s">
        <v>56</v>
      </c>
      <c r="D81" s="33">
        <v>295</v>
      </c>
      <c r="E81" s="34" t="s">
        <v>58</v>
      </c>
      <c r="F81" s="35" t="s">
        <v>43</v>
      </c>
      <c r="G81" s="36">
        <v>21</v>
      </c>
      <c r="H81" s="37">
        <v>5</v>
      </c>
      <c r="I81" s="38">
        <f t="shared" ref="I81" si="27">G81*H81</f>
        <v>105</v>
      </c>
      <c r="J81" s="39">
        <v>5</v>
      </c>
      <c r="K81" s="40">
        <f t="shared" ref="K81" si="28">I81*J81</f>
        <v>525</v>
      </c>
      <c r="L81" s="39">
        <v>9.43</v>
      </c>
      <c r="M81" s="39">
        <f t="shared" ref="M81" si="29">K81*$M$16</f>
        <v>0</v>
      </c>
      <c r="N81" s="41">
        <f t="shared" ref="N81" si="30">K81-L81-M81</f>
        <v>515.57000000000005</v>
      </c>
      <c r="O81" s="2" t="s">
        <v>18</v>
      </c>
    </row>
    <row r="82" spans="2:17" s="31" customFormat="1" ht="15.75" thickBot="1" x14ac:dyDescent="0.3">
      <c r="B82" s="55"/>
      <c r="C82" s="32"/>
      <c r="D82" s="33"/>
      <c r="E82" s="34"/>
      <c r="F82" s="35"/>
      <c r="G82" s="36"/>
      <c r="H82" s="37"/>
      <c r="I82" s="38"/>
      <c r="J82" s="39"/>
      <c r="K82" s="40"/>
      <c r="L82" s="39"/>
      <c r="M82" s="39"/>
      <c r="N82" s="41"/>
      <c r="O82" s="2"/>
      <c r="P82" s="2"/>
    </row>
    <row r="83" spans="2:17" ht="15.75" thickBot="1" x14ac:dyDescent="0.3">
      <c r="B83" s="25"/>
      <c r="C83" s="26" t="s">
        <v>61</v>
      </c>
      <c r="D83" s="27"/>
      <c r="E83" s="28"/>
      <c r="F83" s="28"/>
      <c r="G83" s="28"/>
      <c r="H83" s="28"/>
      <c r="I83" s="28">
        <f>SUM(I80:I82)</f>
        <v>105</v>
      </c>
      <c r="J83" s="29"/>
      <c r="K83" s="30">
        <f>SUM(K80:K82)</f>
        <v>525</v>
      </c>
      <c r="L83" s="29">
        <f>SUM(L80:L82)</f>
        <v>9.43</v>
      </c>
      <c r="M83" s="29">
        <f>SUM(M80:M82)</f>
        <v>0</v>
      </c>
      <c r="N83" s="30">
        <f>SUM(N80:N82)</f>
        <v>515.57000000000005</v>
      </c>
      <c r="O83" s="2"/>
      <c r="P83" s="2"/>
    </row>
    <row r="86" spans="2:17" ht="15.75" thickBot="1" x14ac:dyDescent="0.3">
      <c r="B86" s="1" t="s">
        <v>62</v>
      </c>
      <c r="C86" s="2"/>
      <c r="D86" s="3"/>
      <c r="E86" s="2"/>
      <c r="F86" s="2"/>
      <c r="G86" s="2"/>
      <c r="H86" s="2"/>
      <c r="I86" s="2"/>
      <c r="J86" s="2"/>
      <c r="K86" s="4"/>
      <c r="L86" s="2"/>
      <c r="M86" s="2"/>
      <c r="N86" s="4"/>
      <c r="O86" s="2"/>
      <c r="P86" s="2"/>
    </row>
    <row r="87" spans="2:17" ht="15.75" thickBot="1" x14ac:dyDescent="0.3">
      <c r="B87" s="5"/>
      <c r="C87" s="2"/>
      <c r="D87" s="3"/>
      <c r="E87" s="2"/>
      <c r="F87" s="2"/>
      <c r="G87" s="2"/>
      <c r="H87" s="2"/>
      <c r="I87" s="2"/>
      <c r="J87" s="2"/>
      <c r="K87" s="4"/>
      <c r="L87" s="2"/>
      <c r="M87" s="6">
        <v>0.02</v>
      </c>
      <c r="N87" s="4"/>
      <c r="O87" s="2"/>
      <c r="P87" s="2"/>
    </row>
    <row r="88" spans="2:17" ht="30.75" thickBot="1" x14ac:dyDescent="0.3">
      <c r="B88" s="56" t="s">
        <v>44</v>
      </c>
      <c r="C88" s="57"/>
      <c r="D88" s="7" t="s">
        <v>4</v>
      </c>
      <c r="E88" s="8" t="s">
        <v>5</v>
      </c>
      <c r="F88" s="8" t="s">
        <v>6</v>
      </c>
      <c r="G88" s="9" t="s">
        <v>7</v>
      </c>
      <c r="H88" s="43" t="s">
        <v>8</v>
      </c>
      <c r="I88" s="11" t="s">
        <v>0</v>
      </c>
      <c r="J88" s="11" t="s">
        <v>9</v>
      </c>
      <c r="K88" s="12" t="s">
        <v>10</v>
      </c>
      <c r="L88" s="11" t="s">
        <v>11</v>
      </c>
      <c r="M88" s="13" t="s">
        <v>12</v>
      </c>
      <c r="N88" s="14" t="s">
        <v>13</v>
      </c>
      <c r="O88" s="2"/>
      <c r="P88" s="2"/>
    </row>
    <row r="89" spans="2:17" x14ac:dyDescent="0.25">
      <c r="B89" s="15"/>
      <c r="C89" s="16"/>
      <c r="D89" s="17"/>
      <c r="E89" s="18"/>
      <c r="F89" s="18"/>
      <c r="G89" s="19"/>
      <c r="H89" s="20"/>
      <c r="I89" s="21"/>
      <c r="J89" s="22"/>
      <c r="K89" s="23"/>
      <c r="L89" s="22"/>
      <c r="M89" s="22"/>
      <c r="N89" s="24"/>
      <c r="O89" s="2"/>
      <c r="P89" s="2"/>
    </row>
    <row r="90" spans="2:17" s="2" customFormat="1" x14ac:dyDescent="0.25">
      <c r="B90" s="54" t="s">
        <v>74</v>
      </c>
      <c r="C90" s="32" t="s">
        <v>47</v>
      </c>
      <c r="D90" s="33">
        <v>180</v>
      </c>
      <c r="E90" s="34" t="s">
        <v>63</v>
      </c>
      <c r="F90" s="35" t="s">
        <v>16</v>
      </c>
      <c r="G90" s="36">
        <v>20</v>
      </c>
      <c r="H90" s="37">
        <v>4</v>
      </c>
      <c r="I90" s="38">
        <f t="shared" ref="I90" si="31">G90*H90</f>
        <v>80</v>
      </c>
      <c r="J90" s="39">
        <v>3</v>
      </c>
      <c r="K90" s="40">
        <f t="shared" ref="K90" si="32">I90*J90</f>
        <v>240</v>
      </c>
      <c r="L90" s="39"/>
      <c r="M90" s="39">
        <f t="shared" ref="M90:M91" si="33">K90*$M$16</f>
        <v>0</v>
      </c>
      <c r="N90" s="41">
        <f t="shared" ref="N90:N91" si="34">K90-L90-M90</f>
        <v>240</v>
      </c>
      <c r="O90" s="2" t="s">
        <v>64</v>
      </c>
    </row>
    <row r="91" spans="2:17" s="31" customFormat="1" x14ac:dyDescent="0.25">
      <c r="B91" s="54" t="s">
        <v>73</v>
      </c>
      <c r="C91" s="32" t="s">
        <v>47</v>
      </c>
      <c r="D91" s="33">
        <v>180</v>
      </c>
      <c r="E91" s="34" t="s">
        <v>65</v>
      </c>
      <c r="F91" s="35" t="s">
        <v>41</v>
      </c>
      <c r="G91" s="36"/>
      <c r="H91" s="37"/>
      <c r="I91" s="38">
        <v>12</v>
      </c>
      <c r="J91" s="39">
        <v>3</v>
      </c>
      <c r="K91" s="40">
        <f>I91*J91</f>
        <v>36</v>
      </c>
      <c r="L91" s="39"/>
      <c r="M91" s="39">
        <f t="shared" si="33"/>
        <v>0</v>
      </c>
      <c r="N91" s="41">
        <f t="shared" si="34"/>
        <v>36</v>
      </c>
      <c r="O91" s="2" t="s">
        <v>14</v>
      </c>
      <c r="P91" s="2" t="s">
        <v>66</v>
      </c>
      <c r="Q91" s="2" t="s">
        <v>31</v>
      </c>
    </row>
    <row r="92" spans="2:17" s="31" customFormat="1" ht="15.75" thickBot="1" x14ac:dyDescent="0.3">
      <c r="B92" s="55"/>
      <c r="C92" s="32"/>
      <c r="D92" s="33"/>
      <c r="E92" s="34"/>
      <c r="F92" s="35"/>
      <c r="G92" s="36"/>
      <c r="H92" s="37"/>
      <c r="I92" s="38"/>
      <c r="J92" s="39"/>
      <c r="K92" s="40"/>
      <c r="L92" s="39"/>
      <c r="M92" s="39"/>
      <c r="N92" s="41"/>
      <c r="O92" s="2"/>
      <c r="P92" s="2"/>
    </row>
    <row r="93" spans="2:17" ht="15.75" thickBot="1" x14ac:dyDescent="0.3">
      <c r="B93" s="25"/>
      <c r="C93" s="26" t="s">
        <v>67</v>
      </c>
      <c r="D93" s="27"/>
      <c r="E93" s="28"/>
      <c r="F93" s="28"/>
      <c r="G93" s="28"/>
      <c r="H93" s="28"/>
      <c r="I93" s="28">
        <f>SUM(I89:I92)</f>
        <v>92</v>
      </c>
      <c r="J93" s="29"/>
      <c r="K93" s="30">
        <f>SUM(K89:K92)</f>
        <v>276</v>
      </c>
      <c r="L93" s="29">
        <f>SUM(L89:L92)</f>
        <v>0</v>
      </c>
      <c r="M93" s="29">
        <f>SUM(M89:M92)</f>
        <v>0</v>
      </c>
      <c r="N93" s="30">
        <f>SUM(N89:N92)</f>
        <v>276</v>
      </c>
      <c r="O93" s="2"/>
      <c r="P93" s="2"/>
    </row>
    <row r="96" spans="2:17" ht="15.75" thickBot="1" x14ac:dyDescent="0.3">
      <c r="B96" s="1" t="s">
        <v>68</v>
      </c>
      <c r="C96" s="2"/>
      <c r="D96" s="3"/>
      <c r="E96" s="2"/>
      <c r="F96" s="2"/>
      <c r="G96" s="2"/>
      <c r="H96" s="2"/>
      <c r="I96" s="2"/>
      <c r="J96" s="2"/>
      <c r="K96" s="4"/>
      <c r="L96" s="2"/>
      <c r="M96" s="2"/>
      <c r="N96" s="4"/>
      <c r="O96" s="2"/>
      <c r="P96" s="2"/>
    </row>
    <row r="97" spans="2:16" ht="15.75" thickBot="1" x14ac:dyDescent="0.3">
      <c r="B97" s="5"/>
      <c r="C97" s="2"/>
      <c r="D97" s="3"/>
      <c r="E97" s="2"/>
      <c r="F97" s="2"/>
      <c r="G97" s="2"/>
      <c r="H97" s="2"/>
      <c r="I97" s="2"/>
      <c r="J97" s="2"/>
      <c r="K97" s="4"/>
      <c r="L97" s="2"/>
      <c r="M97" s="6">
        <v>0.02</v>
      </c>
      <c r="N97" s="4"/>
      <c r="O97" s="2"/>
      <c r="P97" s="2"/>
    </row>
    <row r="98" spans="2:16" ht="30.75" thickBot="1" x14ac:dyDescent="0.3">
      <c r="B98" s="56" t="s">
        <v>44</v>
      </c>
      <c r="C98" s="57"/>
      <c r="D98" s="7" t="s">
        <v>4</v>
      </c>
      <c r="E98" s="8" t="s">
        <v>5</v>
      </c>
      <c r="F98" s="8" t="s">
        <v>6</v>
      </c>
      <c r="G98" s="9" t="s">
        <v>7</v>
      </c>
      <c r="H98" s="43" t="s">
        <v>8</v>
      </c>
      <c r="I98" s="11" t="s">
        <v>0</v>
      </c>
      <c r="J98" s="11" t="s">
        <v>9</v>
      </c>
      <c r="K98" s="12" t="s">
        <v>10</v>
      </c>
      <c r="L98" s="11" t="s">
        <v>11</v>
      </c>
      <c r="M98" s="13" t="s">
        <v>12</v>
      </c>
      <c r="N98" s="14" t="s">
        <v>13</v>
      </c>
      <c r="O98" s="2"/>
      <c r="P98" s="2"/>
    </row>
    <row r="99" spans="2:16" x14ac:dyDescent="0.25">
      <c r="B99" s="15"/>
      <c r="C99" s="16"/>
      <c r="D99" s="17"/>
      <c r="E99" s="18"/>
      <c r="F99" s="18"/>
      <c r="G99" s="19"/>
      <c r="H99" s="20"/>
      <c r="I99" s="21"/>
      <c r="J99" s="22"/>
      <c r="K99" s="23"/>
      <c r="L99" s="22"/>
      <c r="M99" s="22"/>
      <c r="N99" s="24"/>
      <c r="O99" s="2"/>
      <c r="P99" s="2"/>
    </row>
    <row r="100" spans="2:16" s="2" customFormat="1" x14ac:dyDescent="0.25">
      <c r="B100" s="54" t="s">
        <v>74</v>
      </c>
      <c r="C100" s="32" t="s">
        <v>47</v>
      </c>
      <c r="D100" s="33">
        <v>180</v>
      </c>
      <c r="E100" s="34" t="s">
        <v>63</v>
      </c>
      <c r="F100" s="35" t="s">
        <v>16</v>
      </c>
      <c r="G100" s="36">
        <v>21</v>
      </c>
      <c r="H100" s="37">
        <v>4</v>
      </c>
      <c r="I100" s="38">
        <f t="shared" ref="I100" si="35">G100*H100</f>
        <v>84</v>
      </c>
      <c r="J100" s="39">
        <v>3</v>
      </c>
      <c r="K100" s="40">
        <f t="shared" ref="K100" si="36">I100*J100</f>
        <v>252</v>
      </c>
      <c r="L100" s="39"/>
      <c r="M100" s="39">
        <f t="shared" ref="M100" si="37">K100*$M$16</f>
        <v>0</v>
      </c>
      <c r="N100" s="41">
        <f t="shared" ref="N100" si="38">K100-L100-M100</f>
        <v>252</v>
      </c>
      <c r="O100" s="2" t="s">
        <v>64</v>
      </c>
    </row>
    <row r="101" spans="2:16" s="31" customFormat="1" ht="15.75" thickBot="1" x14ac:dyDescent="0.3">
      <c r="B101" s="55"/>
      <c r="C101" s="32"/>
      <c r="D101" s="33"/>
      <c r="E101" s="34"/>
      <c r="F101" s="35"/>
      <c r="G101" s="36"/>
      <c r="H101" s="37"/>
      <c r="I101" s="38"/>
      <c r="J101" s="39"/>
      <c r="K101" s="40"/>
      <c r="L101" s="39"/>
      <c r="M101" s="39"/>
      <c r="N101" s="41"/>
      <c r="O101" s="2"/>
      <c r="P101" s="2"/>
    </row>
    <row r="102" spans="2:16" ht="15.75" thickBot="1" x14ac:dyDescent="0.3">
      <c r="B102" s="25"/>
      <c r="C102" s="26" t="s">
        <v>69</v>
      </c>
      <c r="D102" s="27"/>
      <c r="E102" s="28"/>
      <c r="F102" s="28"/>
      <c r="G102" s="28"/>
      <c r="H102" s="28"/>
      <c r="I102" s="28">
        <f>SUM(I99:I101)</f>
        <v>84</v>
      </c>
      <c r="J102" s="29"/>
      <c r="K102" s="30">
        <f>SUM(K99:K101)</f>
        <v>252</v>
      </c>
      <c r="L102" s="29">
        <f>SUM(L99:L101)</f>
        <v>0</v>
      </c>
      <c r="M102" s="29">
        <f>SUM(M99:M101)</f>
        <v>0</v>
      </c>
      <c r="N102" s="30">
        <f>SUM(N99:N101)</f>
        <v>252</v>
      </c>
      <c r="O102" s="2"/>
      <c r="P102" s="2"/>
    </row>
    <row r="105" spans="2:16" ht="15.75" thickBot="1" x14ac:dyDescent="0.3">
      <c r="B105" s="1" t="s">
        <v>70</v>
      </c>
      <c r="C105" s="2"/>
      <c r="D105" s="3"/>
      <c r="E105" s="2"/>
      <c r="F105" s="2"/>
      <c r="G105" s="2"/>
      <c r="H105" s="2"/>
      <c r="I105" s="2"/>
      <c r="J105" s="2"/>
      <c r="K105" s="4"/>
      <c r="L105" s="2"/>
      <c r="M105" s="2"/>
      <c r="N105" s="4"/>
      <c r="O105" s="2"/>
    </row>
    <row r="106" spans="2:16" ht="15.75" thickBot="1" x14ac:dyDescent="0.3">
      <c r="B106" s="5"/>
      <c r="C106" s="2"/>
      <c r="D106" s="3"/>
      <c r="E106" s="2"/>
      <c r="F106" s="2"/>
      <c r="G106" s="2"/>
      <c r="H106" s="2"/>
      <c r="I106" s="2"/>
      <c r="J106" s="2"/>
      <c r="K106" s="4"/>
      <c r="L106" s="2"/>
      <c r="M106" s="6">
        <v>0.02</v>
      </c>
      <c r="N106" s="4"/>
      <c r="O106" s="2"/>
    </row>
    <row r="107" spans="2:16" ht="30.75" thickBot="1" x14ac:dyDescent="0.3">
      <c r="B107" s="56" t="s">
        <v>44</v>
      </c>
      <c r="C107" s="57"/>
      <c r="D107" s="7" t="s">
        <v>4</v>
      </c>
      <c r="E107" s="8" t="s">
        <v>5</v>
      </c>
      <c r="F107" s="8" t="s">
        <v>6</v>
      </c>
      <c r="G107" s="9" t="s">
        <v>7</v>
      </c>
      <c r="H107" s="43" t="s">
        <v>8</v>
      </c>
      <c r="I107" s="11" t="s">
        <v>0</v>
      </c>
      <c r="J107" s="11" t="s">
        <v>9</v>
      </c>
      <c r="K107" s="12" t="s">
        <v>10</v>
      </c>
      <c r="L107" s="11" t="s">
        <v>11</v>
      </c>
      <c r="M107" s="13" t="s">
        <v>12</v>
      </c>
      <c r="N107" s="14" t="s">
        <v>13</v>
      </c>
      <c r="O107" s="2"/>
    </row>
    <row r="108" spans="2:16" x14ac:dyDescent="0.25">
      <c r="B108" s="15"/>
      <c r="C108" s="16"/>
      <c r="D108" s="17"/>
      <c r="E108" s="18"/>
      <c r="F108" s="18"/>
      <c r="G108" s="19"/>
      <c r="H108" s="20"/>
      <c r="I108" s="21"/>
      <c r="J108" s="22"/>
      <c r="K108" s="23"/>
      <c r="L108" s="22"/>
      <c r="M108" s="22"/>
      <c r="N108" s="24"/>
      <c r="O108" s="2"/>
    </row>
    <row r="109" spans="2:16" x14ac:dyDescent="0.25">
      <c r="B109" s="54" t="s">
        <v>74</v>
      </c>
      <c r="C109" s="32" t="s">
        <v>47</v>
      </c>
      <c r="D109" s="33">
        <v>180</v>
      </c>
      <c r="E109" s="34" t="s">
        <v>63</v>
      </c>
      <c r="F109" s="35" t="s">
        <v>16</v>
      </c>
      <c r="G109" s="36">
        <v>4</v>
      </c>
      <c r="H109" s="37">
        <v>4</v>
      </c>
      <c r="I109" s="38">
        <f t="shared" ref="I109" si="39">G109*H109</f>
        <v>16</v>
      </c>
      <c r="J109" s="39">
        <v>3</v>
      </c>
      <c r="K109" s="40">
        <f t="shared" ref="K109" si="40">I109*J109</f>
        <v>48</v>
      </c>
      <c r="L109" s="39"/>
      <c r="M109" s="39">
        <f t="shared" ref="M109" si="41">K109*$M$16</f>
        <v>0</v>
      </c>
      <c r="N109" s="41">
        <f t="shared" ref="N109" si="42">K109-L109-M109</f>
        <v>48</v>
      </c>
      <c r="O109" s="2" t="s">
        <v>64</v>
      </c>
    </row>
    <row r="110" spans="2:16" ht="15.75" thickBot="1" x14ac:dyDescent="0.3">
      <c r="B110" s="55"/>
      <c r="C110" s="32"/>
      <c r="D110" s="33"/>
      <c r="E110" s="34"/>
      <c r="F110" s="35"/>
      <c r="G110" s="36"/>
      <c r="H110" s="37"/>
      <c r="I110" s="38"/>
      <c r="J110" s="39"/>
      <c r="K110" s="40"/>
      <c r="L110" s="39"/>
      <c r="M110" s="39"/>
      <c r="N110" s="41"/>
      <c r="O110" s="2"/>
    </row>
    <row r="111" spans="2:16" ht="15.75" thickBot="1" x14ac:dyDescent="0.3">
      <c r="B111" s="25"/>
      <c r="C111" s="26" t="s">
        <v>71</v>
      </c>
      <c r="D111" s="27"/>
      <c r="E111" s="28"/>
      <c r="F111" s="28"/>
      <c r="G111" s="28"/>
      <c r="H111" s="28"/>
      <c r="I111" s="28">
        <f>SUM(I108:I110)</f>
        <v>16</v>
      </c>
      <c r="J111" s="29"/>
      <c r="K111" s="30">
        <f>SUM(K108:K110)</f>
        <v>48</v>
      </c>
      <c r="L111" s="29">
        <f>SUM(L108:L110)</f>
        <v>0</v>
      </c>
      <c r="M111" s="29">
        <f>SUM(M108:M110)</f>
        <v>0</v>
      </c>
      <c r="N111" s="30">
        <f>SUM(N108:N110)</f>
        <v>48</v>
      </c>
      <c r="O111" s="2"/>
    </row>
  </sheetData>
  <mergeCells count="10">
    <mergeCell ref="B7:C7"/>
    <mergeCell ref="B18:C18"/>
    <mergeCell ref="B33:C33"/>
    <mergeCell ref="B47:C47"/>
    <mergeCell ref="B58:C58"/>
    <mergeCell ref="B69:C69"/>
    <mergeCell ref="B79:C79"/>
    <mergeCell ref="B88:C88"/>
    <mergeCell ref="B98:C98"/>
    <mergeCell ref="B107:C107"/>
  </mergeCells>
  <pageMargins left="0.7" right="0.7" top="0.75" bottom="0.75" header="0.3" footer="0.3"/>
  <pageSetup paperSize="9"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e3a3b-e8e0-4c60-85a0-914a76045c4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5" ma:contentTypeDescription="Crea un document nou" ma:contentTypeScope="" ma:versionID="00fb4844daa5ac8f436b37597357ced0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6e7a84bd30eae1d4671e9404d9d36531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DC2C8-BD1D-4A75-B21B-B4D46A632A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690F4C-9797-48DE-B249-826FF2E4333B}">
  <ds:schemaRefs>
    <ds:schemaRef ds:uri="http://schemas.microsoft.com/office/2006/metadata/properties"/>
    <ds:schemaRef ds:uri="http://schemas.microsoft.com/office/infopath/2007/PartnerControls"/>
    <ds:schemaRef ds:uri="8bbe3a3b-e8e0-4c60-85a0-914a76045c4b"/>
  </ds:schemaRefs>
</ds:datastoreItem>
</file>

<file path=customXml/itemProps3.xml><?xml version="1.0" encoding="utf-8"?>
<ds:datastoreItem xmlns:ds="http://schemas.openxmlformats.org/officeDocument/2006/customXml" ds:itemID="{037C03F0-8095-45E9-9CCD-89298AA2E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Pagaments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2022-06-13T10:49:10Z</cp:lastPrinted>
  <dcterms:created xsi:type="dcterms:W3CDTF">2019-10-23T09:58:41Z</dcterms:created>
  <dcterms:modified xsi:type="dcterms:W3CDTF">2023-01-10T13:32:13Z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