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https://uab-my.sharepoint.com/personal/2060429_uab_cat/Documents/Escritorio/IERMB/Backup-ordinador-oficina/Escritorio/Archivos portal de transparència/Per pujar al portal/2023/Març/"/>
    </mc:Choice>
  </mc:AlternateContent>
  <xr:revisionPtr revIDLastSave="25" documentId="13_ncr:1_{D3B079C5-D2C0-4B70-A18F-F2EE67F7AE67}" xr6:coauthVersionLast="47" xr6:coauthVersionMax="47" xr10:uidLastSave="{9BC25A1A-33B2-4184-81C6-A53E8F36EE5C}"/>
  <bookViews>
    <workbookView xWindow="-120" yWindow="-120" windowWidth="29040" windowHeight="15840" tabRatio="813" xr2:uid="{00000000-000D-0000-FFFF-FFFF00000000}"/>
  </bookViews>
  <sheets>
    <sheet name="RLlT 2023 (PressInicial)" sheetId="1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16" i="13" l="1"/>
  <c r="G117" i="13" l="1"/>
  <c r="F117" i="13"/>
  <c r="G116" i="13"/>
  <c r="H116" i="13" s="1"/>
  <c r="G115" i="13"/>
  <c r="F115" i="13"/>
  <c r="H115" i="13" s="1"/>
  <c r="H30" i="13"/>
  <c r="H80" i="13"/>
  <c r="H16" i="13"/>
  <c r="H17" i="13"/>
  <c r="H117" i="13" l="1"/>
  <c r="H73" i="13"/>
  <c r="H77" i="13"/>
  <c r="H87" i="13"/>
  <c r="H88" i="13"/>
  <c r="H89" i="13"/>
  <c r="H97" i="13"/>
  <c r="H49" i="13"/>
  <c r="A17" i="13"/>
  <c r="A18" i="13" s="1"/>
  <c r="A19" i="13" s="1"/>
  <c r="A22" i="13" s="1"/>
  <c r="A27" i="13" s="1"/>
  <c r="A28" i="13" s="1"/>
  <c r="A29" i="13" s="1"/>
  <c r="G107" i="13"/>
  <c r="G109" i="13" s="1"/>
  <c r="H104" i="13"/>
  <c r="H103" i="13"/>
  <c r="H102" i="13"/>
  <c r="H101" i="13"/>
  <c r="H100" i="13"/>
  <c r="H96" i="13"/>
  <c r="H95" i="13"/>
  <c r="H94" i="13"/>
  <c r="H93" i="13"/>
  <c r="H92" i="13"/>
  <c r="H86" i="13"/>
  <c r="H85" i="13"/>
  <c r="H84" i="13"/>
  <c r="H83" i="13"/>
  <c r="H76" i="13"/>
  <c r="H72" i="13"/>
  <c r="H69" i="13"/>
  <c r="H68" i="13"/>
  <c r="H67" i="13"/>
  <c r="H64" i="13"/>
  <c r="H63" i="13"/>
  <c r="H62" i="13"/>
  <c r="H59" i="13"/>
  <c r="H58" i="13"/>
  <c r="H55" i="13"/>
  <c r="H54" i="13"/>
  <c r="H51" i="13"/>
  <c r="H50" i="13"/>
  <c r="H48" i="13"/>
  <c r="H47" i="13"/>
  <c r="H44" i="13"/>
  <c r="H43" i="13"/>
  <c r="H42" i="13"/>
  <c r="H39" i="13"/>
  <c r="H38" i="13"/>
  <c r="H35" i="13"/>
  <c r="H34" i="13"/>
  <c r="H33" i="13"/>
  <c r="H29" i="13"/>
  <c r="H28" i="13"/>
  <c r="H27" i="13"/>
  <c r="H22" i="13"/>
  <c r="H18" i="13"/>
  <c r="H19" i="13"/>
  <c r="F107" i="13"/>
  <c r="A30" i="13" l="1"/>
  <c r="A33" i="13" s="1"/>
  <c r="A34" i="13" s="1"/>
  <c r="A35" i="13" s="1"/>
  <c r="A38" i="13" s="1"/>
  <c r="A39" i="13" s="1"/>
  <c r="A42" i="13" s="1"/>
  <c r="A43" i="13" s="1"/>
  <c r="A44" i="13" s="1"/>
  <c r="A47" i="13" s="1"/>
  <c r="A48" i="13" s="1"/>
  <c r="A49" i="13" s="1"/>
  <c r="A50" i="13" s="1"/>
  <c r="A51" i="13" s="1"/>
  <c r="A54" i="13" s="1"/>
  <c r="A55" i="13" s="1"/>
  <c r="A58" i="13" s="1"/>
  <c r="A59" i="13" s="1"/>
  <c r="A62" i="13" s="1"/>
  <c r="A63" i="13" s="1"/>
  <c r="A64" i="13" s="1"/>
  <c r="A67" i="13" s="1"/>
  <c r="A68" i="13" s="1"/>
  <c r="A69" i="13" s="1"/>
  <c r="A72" i="13" s="1"/>
  <c r="A73" i="13" s="1"/>
  <c r="A76" i="13" s="1"/>
  <c r="A77" i="13" s="1"/>
  <c r="A80" i="13" s="1"/>
  <c r="A83" i="13" s="1"/>
  <c r="A84" i="13" s="1"/>
  <c r="A85" i="13" s="1"/>
  <c r="A86" i="13" s="1"/>
  <c r="A87" i="13" s="1"/>
  <c r="A88" i="13" s="1"/>
  <c r="A89" i="13" s="1"/>
  <c r="A92" i="13" s="1"/>
  <c r="A93" i="13" s="1"/>
  <c r="A94" i="13" s="1"/>
  <c r="A95" i="13" s="1"/>
  <c r="A96" i="13" s="1"/>
  <c r="A97" i="13" s="1"/>
  <c r="A100" i="13" s="1"/>
  <c r="A101" i="13" s="1"/>
  <c r="A102" i="13" s="1"/>
  <c r="A103" i="13" s="1"/>
  <c r="A104" i="13" s="1"/>
  <c r="H120" i="13"/>
  <c r="H107" i="13"/>
  <c r="H109" i="13" s="1"/>
  <c r="I108" i="13" l="1"/>
  <c r="F108" i="13"/>
  <c r="F109" i="13" s="1"/>
</calcChain>
</file>

<file path=xl/sharedStrings.xml><?xml version="1.0" encoding="utf-8"?>
<sst xmlns="http://schemas.openxmlformats.org/spreadsheetml/2006/main" count="141" uniqueCount="71">
  <si>
    <t>Gerent</t>
  </si>
  <si>
    <t>Institut d'Estudis Regionals i Metropolitans de Barcelona</t>
  </si>
  <si>
    <t>Personal directiu</t>
  </si>
  <si>
    <t>Gerència, Administració i Centre de Documentació</t>
  </si>
  <si>
    <t>Laboral fix</t>
  </si>
  <si>
    <t xml:space="preserve">Grup </t>
  </si>
  <si>
    <t>Responsabilitat/Lloc de treball</t>
  </si>
  <si>
    <t>Nivell/        Categoria</t>
  </si>
  <si>
    <t>Situació Administrativa</t>
  </si>
  <si>
    <t>Responsable d'Administració</t>
  </si>
  <si>
    <t>Secretari/a de Direcció</t>
  </si>
  <si>
    <t>Relació de llocs de treball</t>
  </si>
  <si>
    <t>Personal de recerca i serveis tècnics</t>
  </si>
  <si>
    <t>Cap d'Àrea MOB</t>
  </si>
  <si>
    <t>Àrea de Mobilitat (MOB)</t>
  </si>
  <si>
    <t>Sotscap d'Àrea MOB</t>
  </si>
  <si>
    <t>Cap d'Àrea EiT</t>
  </si>
  <si>
    <t>Àrea d'Ecologia i Territori (EiT)</t>
  </si>
  <si>
    <t>Àrea de Cohesió Social i Urbana (CSiU)</t>
  </si>
  <si>
    <t>Cap d'Àrea CSiU</t>
  </si>
  <si>
    <t>Sotscap d'Àrea CSiU</t>
  </si>
  <si>
    <t>Àrea de Convivència i Seguretat Urbana (CiSU)</t>
  </si>
  <si>
    <t>Responsable de Servei ESTA</t>
  </si>
  <si>
    <t>Servei d'Estadística (ESTA)</t>
  </si>
  <si>
    <t>Tècnic/a Superior MOB</t>
  </si>
  <si>
    <t>Tècnic/a Superior EiT</t>
  </si>
  <si>
    <t>Tècnic/a Superior CSiU</t>
  </si>
  <si>
    <t>Tècnic/a Superior CiSU</t>
  </si>
  <si>
    <t>Tècnic/a Superior ESTA</t>
  </si>
  <si>
    <t>Servei de Cartografia (CAR)</t>
  </si>
  <si>
    <t>Responsable de Servei CAR</t>
  </si>
  <si>
    <t>Tècnic/a Superior CAR</t>
  </si>
  <si>
    <t>Responsable de Servei INF</t>
  </si>
  <si>
    <t>Servei d'Informàtica (INF)</t>
  </si>
  <si>
    <t>Àrea de Governança i Polítiques Públiques (GPP)</t>
  </si>
  <si>
    <t>Responsable d'Àrea GPP</t>
  </si>
  <si>
    <t>Tècnic/a Superior GPP</t>
  </si>
  <si>
    <t>Àrea d'Economia Regional i Urbana (ERU)</t>
  </si>
  <si>
    <t>Tècnic/a Superior ERU</t>
  </si>
  <si>
    <t>Cap d'Àrea ERU</t>
  </si>
  <si>
    <t>Responsable d'Àrea CiSU</t>
  </si>
  <si>
    <t>Treball de camp i suport a la recerca (TCSR)</t>
  </si>
  <si>
    <t>Responsable de Servei TCSR</t>
  </si>
  <si>
    <t>Observatori Metropolità de l'Habitatge de Barcelona (OHB)</t>
  </si>
  <si>
    <t>Director/a tècnic OHB</t>
  </si>
  <si>
    <t>Director/a executiu/va OHB</t>
  </si>
  <si>
    <t>Tècnic/a Superior OHB</t>
  </si>
  <si>
    <t>Tècnic/a Mitjà/ana d'Administració</t>
  </si>
  <si>
    <t>Institut de la Infància i Adolescència de Barcelona (IIAB)</t>
  </si>
  <si>
    <t>Tècnic/a Superior IIAB</t>
  </si>
  <si>
    <t>Director/a IIAB</t>
  </si>
  <si>
    <t>Àrea de Sostenibilitat Urbana (SU)</t>
  </si>
  <si>
    <t>Responsable d'Àrea SU</t>
  </si>
  <si>
    <t>Tècnic/a Superior SU</t>
  </si>
  <si>
    <t>Retribució bàsica</t>
  </si>
  <si>
    <t>Retribució complementària</t>
  </si>
  <si>
    <t>Total retribució bruta anual</t>
  </si>
  <si>
    <t>Servei de Comunicació</t>
  </si>
  <si>
    <t>Gestor/a de Comunicació</t>
  </si>
  <si>
    <t>Tècnic/a Superior INF</t>
  </si>
  <si>
    <t>Alts càrrecs</t>
  </si>
  <si>
    <t>Personal Fix</t>
  </si>
  <si>
    <t>Tècnic/a Superior TCSR</t>
  </si>
  <si>
    <t>RELACIÓ DE LLOCS DE TREBALL  (2023)</t>
  </si>
  <si>
    <t>Responsable de Servei INMET</t>
  </si>
  <si>
    <t>Servei d'Innovació Metodològica (INMET)</t>
  </si>
  <si>
    <t>Laboral indefinit</t>
  </si>
  <si>
    <t>Personal Indefinit</t>
  </si>
  <si>
    <t>Àrea de Drets Socials i Polítiques Públiques</t>
  </si>
  <si>
    <t>Responsable DS i PP</t>
  </si>
  <si>
    <t>Tècnic/a Superior DS i PP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</si>
</sst>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0" x14ac:knownFonts="1">
    <font>
      <sz val="10"/>
      <name val="Arial"/>
    </font>
    <font>
      <sz val="10"/>
      <name val="Arial"/>
      <family val="2"/>
    </font>
    <font>
      <b/>
      <sz val="10"/>
      <color indexed="16"/>
      <name val="Verdana"/>
      <family val="2"/>
    </font>
    <font>
      <sz val="10"/>
      <name val="Verdana"/>
      <family val="2"/>
    </font>
    <font>
      <sz val="10"/>
      <color indexed="16"/>
      <name val="Verdana"/>
      <family val="2"/>
    </font>
    <font>
      <b/>
      <sz val="10"/>
      <name val="Verdana"/>
      <family val="2"/>
    </font>
    <font>
      <sz val="10"/>
      <color indexed="14"/>
      <name val="Verdana"/>
      <family val="2"/>
    </font>
    <font>
      <b/>
      <sz val="10"/>
      <color indexed="62"/>
      <name val="Verdana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0"/>
      <color theme="3" tint="0.39997558519241921"/>
      <name val="Verdana"/>
      <family val="2"/>
    </font>
    <font>
      <sz val="9"/>
      <color rgb="FFFF0000"/>
      <name val="Verdana"/>
      <family val="2"/>
    </font>
    <font>
      <sz val="10"/>
      <color rgb="FFFF0000"/>
      <name val="Verdana"/>
      <family val="2"/>
    </font>
    <font>
      <sz val="8"/>
      <color rgb="FFFF0000"/>
      <name val="Verdana"/>
      <family val="2"/>
    </font>
    <font>
      <b/>
      <sz val="10"/>
      <color rgb="FFFF0000"/>
      <name val="Verdana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0"/>
      </top>
      <bottom style="thin">
        <color indexed="60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22"/>
      </top>
      <bottom style="hair">
        <color indexed="22"/>
      </bottom>
      <diagonal/>
    </border>
    <border>
      <left/>
      <right/>
      <top/>
      <bottom style="hair">
        <color indexed="22"/>
      </bottom>
      <diagonal/>
    </border>
    <border>
      <left/>
      <right/>
      <top style="hair">
        <color indexed="22"/>
      </top>
      <bottom/>
      <diagonal/>
    </border>
  </borders>
  <cellStyleXfs count="45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10" fillId="4" borderId="0" applyNumberFormat="0" applyBorder="0" applyAlignment="0" applyProtection="0"/>
    <xf numFmtId="0" fontId="11" fillId="16" borderId="1" applyNumberFormat="0" applyAlignment="0" applyProtection="0"/>
    <xf numFmtId="0" fontId="12" fillId="17" borderId="2" applyNumberFormat="0" applyAlignment="0" applyProtection="0"/>
    <xf numFmtId="0" fontId="13" fillId="0" borderId="3" applyNumberFormat="0" applyFill="0" applyAlignment="0" applyProtection="0"/>
    <xf numFmtId="0" fontId="14" fillId="0" borderId="0" applyNumberFormat="0" applyFill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21" borderId="0" applyNumberFormat="0" applyBorder="0" applyAlignment="0" applyProtection="0"/>
    <xf numFmtId="0" fontId="15" fillId="7" borderId="1" applyNumberFormat="0" applyAlignment="0" applyProtection="0"/>
    <xf numFmtId="0" fontId="16" fillId="3" borderId="0" applyNumberFormat="0" applyBorder="0" applyAlignment="0" applyProtection="0"/>
    <xf numFmtId="0" fontId="17" fillId="22" borderId="0" applyNumberFormat="0" applyBorder="0" applyAlignment="0" applyProtection="0"/>
    <xf numFmtId="0" fontId="1" fillId="0" borderId="0"/>
    <xf numFmtId="0" fontId="1" fillId="0" borderId="0"/>
    <xf numFmtId="0" fontId="8" fillId="0" borderId="0"/>
    <xf numFmtId="0" fontId="8" fillId="23" borderId="5" applyNumberFormat="0" applyFont="0" applyAlignment="0" applyProtection="0"/>
    <xf numFmtId="0" fontId="18" fillId="16" borderId="6" applyNumberFormat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2" fillId="0" borderId="4" applyNumberFormat="0" applyFill="0" applyAlignment="0" applyProtection="0"/>
    <xf numFmtId="0" fontId="23" fillId="0" borderId="7" applyNumberFormat="0" applyFill="0" applyAlignment="0" applyProtection="0"/>
    <xf numFmtId="0" fontId="14" fillId="0" borderId="8" applyNumberFormat="0" applyFill="0" applyAlignment="0" applyProtection="0"/>
    <xf numFmtId="0" fontId="21" fillId="0" borderId="0" applyNumberFormat="0" applyFill="0" applyBorder="0" applyAlignment="0" applyProtection="0"/>
    <xf numFmtId="0" fontId="24" fillId="0" borderId="9" applyNumberFormat="0" applyFill="0" applyAlignment="0" applyProtection="0"/>
  </cellStyleXfs>
  <cellXfs count="56">
    <xf numFmtId="0" fontId="0" fillId="0" borderId="0" xfId="0"/>
    <xf numFmtId="0" fontId="2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4" fontId="2" fillId="0" borderId="10" xfId="0" applyNumberFormat="1" applyFont="1" applyFill="1" applyBorder="1" applyAlignment="1">
      <alignment horizontal="left" vertical="center"/>
    </xf>
    <xf numFmtId="4" fontId="4" fillId="0" borderId="0" xfId="0" applyNumberFormat="1" applyFont="1" applyFill="1" applyBorder="1" applyAlignment="1">
      <alignment vertical="center"/>
    </xf>
    <xf numFmtId="4" fontId="2" fillId="0" borderId="0" xfId="0" applyNumberFormat="1" applyFont="1" applyFill="1" applyBorder="1" applyAlignment="1">
      <alignment horizontal="left" vertical="center"/>
    </xf>
    <xf numFmtId="0" fontId="2" fillId="0" borderId="11" xfId="0" applyFont="1" applyFill="1" applyBorder="1" applyAlignment="1">
      <alignment vertical="center"/>
    </xf>
    <xf numFmtId="0" fontId="3" fillId="0" borderId="11" xfId="0" applyFont="1" applyFill="1" applyBorder="1" applyAlignment="1">
      <alignment vertical="center"/>
    </xf>
    <xf numFmtId="164" fontId="3" fillId="0" borderId="0" xfId="0" applyNumberFormat="1" applyFont="1" applyFill="1" applyBorder="1" applyAlignment="1">
      <alignment horizontal="center" vertical="center"/>
    </xf>
    <xf numFmtId="4" fontId="3" fillId="0" borderId="0" xfId="0" applyNumberFormat="1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12" xfId="0" applyFont="1" applyFill="1" applyBorder="1" applyAlignment="1">
      <alignment vertical="center"/>
    </xf>
    <xf numFmtId="4" fontId="3" fillId="0" borderId="12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5" fillId="0" borderId="13" xfId="0" applyFont="1" applyFill="1" applyBorder="1" applyAlignment="1">
      <alignment vertical="center"/>
    </xf>
    <xf numFmtId="0" fontId="3" fillId="0" borderId="13" xfId="0" applyFont="1" applyFill="1" applyBorder="1" applyAlignment="1">
      <alignment vertical="center"/>
    </xf>
    <xf numFmtId="0" fontId="3" fillId="0" borderId="14" xfId="0" applyFont="1" applyFill="1" applyBorder="1" applyAlignment="1">
      <alignment vertical="center"/>
    </xf>
    <xf numFmtId="4" fontId="3" fillId="0" borderId="14" xfId="0" applyNumberFormat="1" applyFont="1" applyFill="1" applyBorder="1" applyAlignment="1">
      <alignment vertical="center"/>
    </xf>
    <xf numFmtId="164" fontId="25" fillId="0" borderId="0" xfId="0" applyNumberFormat="1" applyFont="1" applyFill="1" applyBorder="1" applyAlignment="1">
      <alignment horizontal="center" vertical="center"/>
    </xf>
    <xf numFmtId="0" fontId="25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4" fontId="2" fillId="0" borderId="10" xfId="0" applyNumberFormat="1" applyFont="1" applyFill="1" applyBorder="1" applyAlignment="1">
      <alignment horizontal="center" vertical="center" wrapText="1"/>
    </xf>
    <xf numFmtId="4" fontId="3" fillId="0" borderId="0" xfId="0" applyNumberFormat="1" applyFont="1" applyFill="1" applyBorder="1" applyAlignment="1">
      <alignment horizontal="center" vertical="center"/>
    </xf>
    <xf numFmtId="1" fontId="3" fillId="0" borderId="12" xfId="0" applyNumberFormat="1" applyFont="1" applyFill="1" applyBorder="1" applyAlignment="1">
      <alignment horizontal="center" vertical="center"/>
    </xf>
    <xf numFmtId="1" fontId="3" fillId="0" borderId="0" xfId="0" applyNumberFormat="1" applyFont="1" applyFill="1" applyAlignment="1">
      <alignment horizontal="center" vertical="center"/>
    </xf>
    <xf numFmtId="1" fontId="3" fillId="0" borderId="0" xfId="0" applyNumberFormat="1" applyFont="1" applyFill="1" applyBorder="1" applyAlignment="1">
      <alignment horizontal="center" vertical="center"/>
    </xf>
    <xf numFmtId="1" fontId="5" fillId="0" borderId="0" xfId="0" applyNumberFormat="1" applyFont="1" applyFill="1" applyAlignment="1">
      <alignment horizontal="center" vertical="center"/>
    </xf>
    <xf numFmtId="1" fontId="5" fillId="0" borderId="0" xfId="0" applyNumberFormat="1" applyFont="1" applyFill="1" applyBorder="1" applyAlignment="1">
      <alignment horizontal="center" vertical="center"/>
    </xf>
    <xf numFmtId="1" fontId="3" fillId="0" borderId="14" xfId="0" applyNumberFormat="1" applyFont="1" applyFill="1" applyBorder="1" applyAlignment="1">
      <alignment horizontal="center" vertical="center"/>
    </xf>
    <xf numFmtId="1" fontId="5" fillId="0" borderId="13" xfId="0" applyNumberFormat="1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vertical="center"/>
    </xf>
    <xf numFmtId="164" fontId="27" fillId="0" borderId="0" xfId="0" applyNumberFormat="1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vertical="center"/>
    </xf>
    <xf numFmtId="4" fontId="3" fillId="0" borderId="12" xfId="0" applyNumberFormat="1" applyFont="1" applyFill="1" applyBorder="1" applyAlignment="1">
      <alignment horizontal="center" vertical="center"/>
    </xf>
    <xf numFmtId="4" fontId="3" fillId="0" borderId="0" xfId="0" applyNumberFormat="1" applyFont="1" applyFill="1" applyAlignment="1">
      <alignment horizontal="center" vertical="center"/>
    </xf>
    <xf numFmtId="4" fontId="5" fillId="0" borderId="0" xfId="0" applyNumberFormat="1" applyFont="1" applyFill="1" applyAlignment="1">
      <alignment horizontal="center" vertical="center"/>
    </xf>
    <xf numFmtId="4" fontId="2" fillId="0" borderId="11" xfId="0" applyNumberFormat="1" applyFont="1" applyFill="1" applyBorder="1" applyAlignment="1">
      <alignment horizontal="center" vertical="center"/>
    </xf>
    <xf numFmtId="4" fontId="5" fillId="0" borderId="0" xfId="0" applyNumberFormat="1" applyFont="1" applyFill="1" applyBorder="1" applyAlignment="1">
      <alignment horizontal="center" vertical="center"/>
    </xf>
    <xf numFmtId="4" fontId="5" fillId="0" borderId="13" xfId="0" applyNumberFormat="1" applyFont="1" applyFill="1" applyBorder="1" applyAlignment="1">
      <alignment horizontal="center" vertical="center"/>
    </xf>
    <xf numFmtId="4" fontId="3" fillId="0" borderId="14" xfId="0" applyNumberFormat="1" applyFont="1" applyFill="1" applyBorder="1" applyAlignment="1">
      <alignment horizontal="center" vertical="center"/>
    </xf>
    <xf numFmtId="4" fontId="3" fillId="0" borderId="0" xfId="0" applyNumberFormat="1" applyFont="1" applyFill="1" applyAlignment="1">
      <alignment vertical="center"/>
    </xf>
    <xf numFmtId="4" fontId="29" fillId="0" borderId="13" xfId="0" applyNumberFormat="1" applyFont="1" applyFill="1" applyBorder="1" applyAlignment="1">
      <alignment horizontal="center" vertical="center"/>
    </xf>
    <xf numFmtId="4" fontId="27" fillId="0" borderId="0" xfId="0" applyNumberFormat="1" applyFont="1" applyFill="1" applyBorder="1" applyAlignment="1">
      <alignment horizontal="center" vertical="center"/>
    </xf>
    <xf numFmtId="4" fontId="27" fillId="0" borderId="14" xfId="0" applyNumberFormat="1" applyFont="1" applyFill="1" applyBorder="1" applyAlignment="1">
      <alignment horizontal="center" vertical="center"/>
    </xf>
    <xf numFmtId="1" fontId="27" fillId="0" borderId="0" xfId="0" applyNumberFormat="1" applyFont="1" applyFill="1" applyBorder="1" applyAlignment="1">
      <alignment horizontal="center" vertical="center"/>
    </xf>
    <xf numFmtId="4" fontId="29" fillId="0" borderId="0" xfId="0" applyNumberFormat="1" applyFont="1" applyFill="1" applyBorder="1" applyAlignment="1">
      <alignment horizontal="center" vertical="center"/>
    </xf>
    <xf numFmtId="1" fontId="27" fillId="0" borderId="14" xfId="0" applyNumberFormat="1" applyFont="1" applyFill="1" applyBorder="1" applyAlignment="1">
      <alignment horizontal="center" vertical="center"/>
    </xf>
    <xf numFmtId="1" fontId="29" fillId="0" borderId="13" xfId="0" applyNumberFormat="1" applyFont="1" applyFill="1" applyBorder="1" applyAlignment="1">
      <alignment horizontal="center" vertical="center"/>
    </xf>
    <xf numFmtId="4" fontId="27" fillId="0" borderId="0" xfId="0" applyNumberFormat="1" applyFont="1" applyFill="1" applyAlignment="1">
      <alignment horizontal="center" vertical="center"/>
    </xf>
    <xf numFmtId="4" fontId="5" fillId="0" borderId="11" xfId="0" applyNumberFormat="1" applyFont="1" applyFill="1" applyBorder="1" applyAlignment="1">
      <alignment horizontal="center" vertical="center"/>
    </xf>
    <xf numFmtId="1" fontId="5" fillId="0" borderId="11" xfId="0" applyNumberFormat="1" applyFont="1" applyFill="1" applyBorder="1" applyAlignment="1">
      <alignment horizontal="center" vertical="center"/>
    </xf>
    <xf numFmtId="0" fontId="27" fillId="0" borderId="0" xfId="0" applyFont="1" applyFill="1" applyAlignment="1">
      <alignment horizontal="left" vertical="center"/>
    </xf>
  </cellXfs>
  <cellStyles count="45">
    <cellStyle name="20% - Énfasis1 2" xfId="1" xr:uid="{00000000-0005-0000-0000-000000000000}"/>
    <cellStyle name="20% - Énfasis2 2" xfId="2" xr:uid="{00000000-0005-0000-0000-000001000000}"/>
    <cellStyle name="20% - Énfasis3 2" xfId="3" xr:uid="{00000000-0005-0000-0000-000002000000}"/>
    <cellStyle name="20% - Énfasis4 2" xfId="4" xr:uid="{00000000-0005-0000-0000-000003000000}"/>
    <cellStyle name="20% - Énfasis5 2" xfId="5" xr:uid="{00000000-0005-0000-0000-000004000000}"/>
    <cellStyle name="20% - Énfasis6 2" xfId="6" xr:uid="{00000000-0005-0000-0000-000005000000}"/>
    <cellStyle name="40% - Énfasis1 2" xfId="7" xr:uid="{00000000-0005-0000-0000-000006000000}"/>
    <cellStyle name="40% - Énfasis2 2" xfId="8" xr:uid="{00000000-0005-0000-0000-000007000000}"/>
    <cellStyle name="40% - Énfasis3 2" xfId="9" xr:uid="{00000000-0005-0000-0000-000008000000}"/>
    <cellStyle name="40% - Énfasis4 2" xfId="10" xr:uid="{00000000-0005-0000-0000-000009000000}"/>
    <cellStyle name="40% - Énfasis5 2" xfId="11" xr:uid="{00000000-0005-0000-0000-00000A000000}"/>
    <cellStyle name="40% - Énfasis6 2" xfId="12" xr:uid="{00000000-0005-0000-0000-00000B000000}"/>
    <cellStyle name="60% - Énfasis1 2" xfId="13" xr:uid="{00000000-0005-0000-0000-00000C000000}"/>
    <cellStyle name="60% - Énfasis2 2" xfId="14" xr:uid="{00000000-0005-0000-0000-00000D000000}"/>
    <cellStyle name="60% - Énfasis3 2" xfId="15" xr:uid="{00000000-0005-0000-0000-00000E000000}"/>
    <cellStyle name="60% - Énfasis4 2" xfId="16" xr:uid="{00000000-0005-0000-0000-00000F000000}"/>
    <cellStyle name="60% - Énfasis5 2" xfId="17" xr:uid="{00000000-0005-0000-0000-000010000000}"/>
    <cellStyle name="60% - Énfasis6 2" xfId="18" xr:uid="{00000000-0005-0000-0000-000011000000}"/>
    <cellStyle name="Buena 2" xfId="19" xr:uid="{00000000-0005-0000-0000-000012000000}"/>
    <cellStyle name="Cálculo 2" xfId="20" xr:uid="{00000000-0005-0000-0000-000013000000}"/>
    <cellStyle name="Celda de comprobación 2" xfId="21" xr:uid="{00000000-0005-0000-0000-000014000000}"/>
    <cellStyle name="Celda vinculada 2" xfId="22" xr:uid="{00000000-0005-0000-0000-000015000000}"/>
    <cellStyle name="Encabezado 4 2" xfId="23" xr:uid="{00000000-0005-0000-0000-000016000000}"/>
    <cellStyle name="Énfasis1 2" xfId="24" xr:uid="{00000000-0005-0000-0000-000017000000}"/>
    <cellStyle name="Énfasis2 2" xfId="25" xr:uid="{00000000-0005-0000-0000-000018000000}"/>
    <cellStyle name="Énfasis3 2" xfId="26" xr:uid="{00000000-0005-0000-0000-000019000000}"/>
    <cellStyle name="Énfasis4 2" xfId="27" xr:uid="{00000000-0005-0000-0000-00001A000000}"/>
    <cellStyle name="Énfasis5 2" xfId="28" xr:uid="{00000000-0005-0000-0000-00001B000000}"/>
    <cellStyle name="Énfasis6 2" xfId="29" xr:uid="{00000000-0005-0000-0000-00001C000000}"/>
    <cellStyle name="Entrada 2" xfId="30" xr:uid="{00000000-0005-0000-0000-00001D000000}"/>
    <cellStyle name="Incorrecto 2" xfId="31" xr:uid="{00000000-0005-0000-0000-00001E000000}"/>
    <cellStyle name="Neutral 2" xfId="32" xr:uid="{00000000-0005-0000-0000-00001F000000}"/>
    <cellStyle name="Normal" xfId="0" builtinId="0"/>
    <cellStyle name="Normal 2" xfId="33" xr:uid="{00000000-0005-0000-0000-000021000000}"/>
    <cellStyle name="Normal 3" xfId="34" xr:uid="{00000000-0005-0000-0000-000022000000}"/>
    <cellStyle name="Normal 4" xfId="35" xr:uid="{00000000-0005-0000-0000-000023000000}"/>
    <cellStyle name="Notas 2" xfId="36" xr:uid="{00000000-0005-0000-0000-000024000000}"/>
    <cellStyle name="Salida 2" xfId="37" xr:uid="{00000000-0005-0000-0000-000025000000}"/>
    <cellStyle name="Texto de advertencia 2" xfId="38" xr:uid="{00000000-0005-0000-0000-000026000000}"/>
    <cellStyle name="Texto explicativo 2" xfId="39" xr:uid="{00000000-0005-0000-0000-000027000000}"/>
    <cellStyle name="Título 1 2" xfId="40" xr:uid="{00000000-0005-0000-0000-000028000000}"/>
    <cellStyle name="Título 2 2" xfId="41" xr:uid="{00000000-0005-0000-0000-000029000000}"/>
    <cellStyle name="Título 3 2" xfId="42" xr:uid="{00000000-0005-0000-0000-00002A000000}"/>
    <cellStyle name="Título 4" xfId="43" xr:uid="{00000000-0005-0000-0000-00002B000000}"/>
    <cellStyle name="Total 2" xfId="44" xr:uid="{00000000-0005-0000-0000-00002C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209550</xdr:colOff>
      <xdr:row>1</xdr:row>
      <xdr:rowOff>104775</xdr:rowOff>
    </xdr:from>
    <xdr:to>
      <xdr:col>8</xdr:col>
      <xdr:colOff>1562100</xdr:colOff>
      <xdr:row>5</xdr:row>
      <xdr:rowOff>133350</xdr:rowOff>
    </xdr:to>
    <xdr:pic>
      <xdr:nvPicPr>
        <xdr:cNvPr id="15464" name="2 Imagen" descr="Logo IERMB sense nom">
          <a:extLst>
            <a:ext uri="{FF2B5EF4-FFF2-40B4-BE49-F238E27FC236}">
              <a16:creationId xmlns:a16="http://schemas.microsoft.com/office/drawing/2014/main" id="{00000000-0008-0000-0000-0000683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05925" y="266700"/>
          <a:ext cx="135255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l'Office">
  <a:themeElements>
    <a:clrScheme name="Ofici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ci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5:M122"/>
  <sheetViews>
    <sheetView showGridLines="0" tabSelected="1" zoomScaleNormal="100" workbookViewId="0">
      <selection activeCell="B11" sqref="B11"/>
    </sheetView>
  </sheetViews>
  <sheetFormatPr defaultColWidth="11.42578125" defaultRowHeight="12.75" x14ac:dyDescent="0.2"/>
  <cols>
    <col min="1" max="1" width="9.42578125" style="2" customWidth="1"/>
    <col min="2" max="2" width="64.28515625" style="2" bestFit="1" customWidth="1"/>
    <col min="3" max="3" width="6.5703125" style="2" customWidth="1"/>
    <col min="4" max="4" width="12.5703125" style="2" customWidth="1"/>
    <col min="5" max="5" width="18.5703125" style="2" customWidth="1"/>
    <col min="6" max="6" width="14.5703125" style="2" customWidth="1"/>
    <col min="7" max="7" width="20.140625" style="2" customWidth="1"/>
    <col min="8" max="8" width="18.85546875" style="2" customWidth="1"/>
    <col min="9" max="9" width="28.7109375" style="2" customWidth="1"/>
    <col min="10" max="10" width="4.7109375" style="3" customWidth="1"/>
    <col min="11" max="11" width="20.28515625" style="2" customWidth="1"/>
    <col min="12" max="12" width="11.42578125" style="2" customWidth="1"/>
    <col min="13" max="16384" width="11.42578125" style="2"/>
  </cols>
  <sheetData>
    <row r="5" spans="1:10" x14ac:dyDescent="0.2">
      <c r="B5" s="3"/>
      <c r="C5" s="3"/>
      <c r="D5" s="3"/>
      <c r="E5" s="3"/>
      <c r="F5" s="3"/>
      <c r="G5" s="3"/>
      <c r="H5" s="3"/>
    </row>
    <row r="6" spans="1:10" x14ac:dyDescent="0.2">
      <c r="B6" s="3"/>
      <c r="C6" s="3"/>
      <c r="D6" s="3"/>
      <c r="E6" s="3"/>
      <c r="F6" s="3"/>
      <c r="G6" s="3"/>
      <c r="H6" s="3"/>
    </row>
    <row r="7" spans="1:10" x14ac:dyDescent="0.2">
      <c r="B7" s="1" t="s">
        <v>1</v>
      </c>
      <c r="C7" s="1"/>
      <c r="D7" s="1"/>
      <c r="E7" s="1"/>
      <c r="F7" s="1"/>
      <c r="G7" s="1"/>
      <c r="H7" s="1"/>
    </row>
    <row r="8" spans="1:10" ht="6" customHeight="1" x14ac:dyDescent="0.2">
      <c r="B8" s="1"/>
      <c r="C8" s="1"/>
      <c r="D8" s="1"/>
      <c r="E8" s="1"/>
      <c r="F8" s="1"/>
      <c r="G8" s="1"/>
      <c r="H8" s="1"/>
    </row>
    <row r="9" spans="1:10" x14ac:dyDescent="0.2">
      <c r="B9" s="1" t="s">
        <v>63</v>
      </c>
      <c r="C9" s="1"/>
      <c r="D9" s="1"/>
      <c r="E9" s="1"/>
      <c r="F9" s="1"/>
      <c r="G9" s="1"/>
      <c r="H9" s="1"/>
    </row>
    <row r="10" spans="1:10" x14ac:dyDescent="0.2">
      <c r="B10" s="1"/>
      <c r="C10" s="1"/>
      <c r="D10" s="1"/>
      <c r="E10" s="1"/>
      <c r="F10" s="1"/>
      <c r="G10" s="1"/>
      <c r="H10" s="1"/>
    </row>
    <row r="11" spans="1:10" ht="37.5" customHeight="1" x14ac:dyDescent="0.2">
      <c r="B11" s="4" t="s">
        <v>11</v>
      </c>
      <c r="C11" s="25" t="s">
        <v>5</v>
      </c>
      <c r="D11" s="25" t="s">
        <v>7</v>
      </c>
      <c r="E11" s="25" t="s">
        <v>6</v>
      </c>
      <c r="F11" s="25" t="s">
        <v>54</v>
      </c>
      <c r="G11" s="25" t="s">
        <v>55</v>
      </c>
      <c r="H11" s="25" t="s">
        <v>56</v>
      </c>
      <c r="I11" s="4" t="s">
        <v>8</v>
      </c>
      <c r="J11" s="5"/>
    </row>
    <row r="12" spans="1:10" ht="6" customHeight="1" x14ac:dyDescent="0.2">
      <c r="B12" s="6"/>
      <c r="C12" s="6"/>
      <c r="D12" s="6"/>
      <c r="E12" s="6"/>
      <c r="F12" s="6"/>
      <c r="G12" s="6"/>
      <c r="H12" s="6"/>
      <c r="I12" s="6"/>
      <c r="J12" s="5"/>
    </row>
    <row r="13" spans="1:10" ht="10.5" customHeight="1" x14ac:dyDescent="0.2">
      <c r="B13" s="3"/>
      <c r="C13" s="3"/>
      <c r="D13" s="3"/>
      <c r="E13" s="3"/>
      <c r="F13" s="3"/>
      <c r="G13" s="3"/>
      <c r="H13" s="3"/>
      <c r="I13" s="10"/>
      <c r="J13" s="9"/>
    </row>
    <row r="14" spans="1:10" ht="15" customHeight="1" x14ac:dyDescent="0.2">
      <c r="B14" s="7" t="s">
        <v>3</v>
      </c>
      <c r="C14" s="7"/>
      <c r="D14" s="7"/>
      <c r="E14" s="7"/>
      <c r="F14" s="7"/>
      <c r="G14" s="7"/>
      <c r="H14" s="7"/>
      <c r="I14" s="8"/>
      <c r="J14" s="9"/>
    </row>
    <row r="15" spans="1:10" ht="15" customHeight="1" x14ac:dyDescent="0.2">
      <c r="B15" s="11"/>
      <c r="C15" s="11"/>
      <c r="D15" s="11"/>
      <c r="E15" s="11"/>
      <c r="F15" s="11"/>
      <c r="G15" s="11"/>
      <c r="H15" s="11"/>
    </row>
    <row r="16" spans="1:10" ht="15" customHeight="1" x14ac:dyDescent="0.2">
      <c r="A16" s="23">
        <v>1</v>
      </c>
      <c r="B16" s="12" t="s">
        <v>0</v>
      </c>
      <c r="C16" s="27">
        <v>1</v>
      </c>
      <c r="D16" s="27">
        <v>30</v>
      </c>
      <c r="E16" s="27">
        <v>125</v>
      </c>
      <c r="F16" s="37">
        <v>60100.6</v>
      </c>
      <c r="G16" s="37">
        <v>8585.7800000000007</v>
      </c>
      <c r="H16" s="37">
        <f t="shared" ref="H16:H17" si="0">F16+G16</f>
        <v>68686.38</v>
      </c>
      <c r="I16" s="13" t="s">
        <v>2</v>
      </c>
      <c r="J16" s="9"/>
    </row>
    <row r="17" spans="1:13" ht="15" customHeight="1" x14ac:dyDescent="0.2">
      <c r="A17" s="23">
        <f>A16+1</f>
        <v>2</v>
      </c>
      <c r="B17" s="13" t="s">
        <v>9</v>
      </c>
      <c r="C17" s="27">
        <v>1</v>
      </c>
      <c r="D17" s="27">
        <v>30</v>
      </c>
      <c r="E17" s="27">
        <v>45</v>
      </c>
      <c r="F17" s="37">
        <v>41245.54</v>
      </c>
      <c r="G17" s="37">
        <v>5892.18</v>
      </c>
      <c r="H17" s="37">
        <f t="shared" si="0"/>
        <v>47137.72</v>
      </c>
      <c r="I17" s="13" t="s">
        <v>4</v>
      </c>
      <c r="J17" s="9"/>
      <c r="K17" s="44"/>
      <c r="M17" s="44"/>
    </row>
    <row r="18" spans="1:13" ht="15" customHeight="1" x14ac:dyDescent="0.2">
      <c r="A18" s="23">
        <f>A17+1</f>
        <v>3</v>
      </c>
      <c r="B18" s="13" t="s">
        <v>10</v>
      </c>
      <c r="C18" s="27">
        <v>2</v>
      </c>
      <c r="D18" s="27">
        <v>30</v>
      </c>
      <c r="E18" s="27">
        <v>20</v>
      </c>
      <c r="F18" s="37">
        <v>28621.599999999999</v>
      </c>
      <c r="G18" s="37">
        <v>4088.84</v>
      </c>
      <c r="H18" s="37">
        <f>F18+G18</f>
        <v>32710.44</v>
      </c>
      <c r="I18" s="13" t="s">
        <v>4</v>
      </c>
      <c r="J18" s="9"/>
    </row>
    <row r="19" spans="1:13" ht="15" customHeight="1" x14ac:dyDescent="0.2">
      <c r="A19" s="23">
        <f>A18+1</f>
        <v>4</v>
      </c>
      <c r="B19" s="13" t="s">
        <v>47</v>
      </c>
      <c r="C19" s="27">
        <v>2</v>
      </c>
      <c r="D19" s="27">
        <v>30</v>
      </c>
      <c r="E19" s="27">
        <v>20</v>
      </c>
      <c r="F19" s="37">
        <v>28621.599999999999</v>
      </c>
      <c r="G19" s="37"/>
      <c r="H19" s="37">
        <f>F19+G19</f>
        <v>28621.599999999999</v>
      </c>
      <c r="I19" s="13" t="s">
        <v>4</v>
      </c>
      <c r="J19" s="35"/>
    </row>
    <row r="20" spans="1:13" s="3" customFormat="1" ht="15" customHeight="1" x14ac:dyDescent="0.2">
      <c r="A20" s="2"/>
      <c r="B20" s="2"/>
      <c r="C20" s="28"/>
      <c r="D20" s="28"/>
      <c r="E20" s="28"/>
      <c r="F20" s="38"/>
      <c r="G20" s="38"/>
      <c r="H20" s="38"/>
      <c r="I20" s="2"/>
      <c r="K20" s="2"/>
    </row>
    <row r="21" spans="1:13" s="3" customFormat="1" ht="15" customHeight="1" x14ac:dyDescent="0.2">
      <c r="A21" s="23"/>
      <c r="B21" s="16" t="s">
        <v>57</v>
      </c>
      <c r="C21" s="30"/>
      <c r="D21" s="30"/>
      <c r="E21" s="30"/>
      <c r="F21" s="39"/>
      <c r="G21" s="39"/>
      <c r="H21" s="39"/>
      <c r="I21" s="2"/>
      <c r="K21" s="2"/>
    </row>
    <row r="22" spans="1:13" s="3" customFormat="1" ht="15" customHeight="1" x14ac:dyDescent="0.2">
      <c r="A22" s="23">
        <f>A19+1</f>
        <v>5</v>
      </c>
      <c r="B22" s="13" t="s">
        <v>58</v>
      </c>
      <c r="C22" s="27">
        <v>1</v>
      </c>
      <c r="D22" s="27">
        <v>30</v>
      </c>
      <c r="E22" s="27">
        <v>10</v>
      </c>
      <c r="F22" s="37">
        <v>32996.46</v>
      </c>
      <c r="G22" s="37"/>
      <c r="H22" s="37">
        <f>F22+G22</f>
        <v>32996.46</v>
      </c>
      <c r="I22" s="12" t="s">
        <v>66</v>
      </c>
      <c r="J22" s="9"/>
      <c r="K22" s="2"/>
    </row>
    <row r="23" spans="1:13" s="3" customFormat="1" ht="15" customHeight="1" x14ac:dyDescent="0.2">
      <c r="A23" s="23"/>
      <c r="B23" s="10"/>
      <c r="C23" s="29"/>
      <c r="D23" s="29"/>
      <c r="E23" s="29"/>
      <c r="F23" s="26"/>
      <c r="G23" s="26"/>
      <c r="H23" s="26"/>
      <c r="J23" s="9"/>
      <c r="K23" s="2"/>
    </row>
    <row r="24" spans="1:13" s="3" customFormat="1" ht="15" customHeight="1" x14ac:dyDescent="0.2">
      <c r="A24" s="23"/>
      <c r="B24" s="7" t="s">
        <v>12</v>
      </c>
      <c r="C24" s="54"/>
      <c r="D24" s="54"/>
      <c r="E24" s="54"/>
      <c r="F24" s="40"/>
      <c r="G24" s="40"/>
      <c r="H24" s="53"/>
      <c r="I24" s="8"/>
      <c r="J24" s="9"/>
      <c r="K24" s="2"/>
    </row>
    <row r="25" spans="1:13" s="3" customFormat="1" ht="15" customHeight="1" x14ac:dyDescent="0.2">
      <c r="A25" s="23"/>
      <c r="B25" s="14"/>
      <c r="C25" s="31"/>
      <c r="D25" s="31"/>
      <c r="E25" s="31"/>
      <c r="F25" s="41"/>
      <c r="G25" s="41"/>
      <c r="H25" s="41"/>
      <c r="J25" s="9"/>
      <c r="K25" s="2"/>
    </row>
    <row r="26" spans="1:13" s="3" customFormat="1" ht="15" customHeight="1" x14ac:dyDescent="0.2">
      <c r="A26" s="23"/>
      <c r="B26" s="17" t="s">
        <v>18</v>
      </c>
      <c r="C26" s="33"/>
      <c r="D26" s="33"/>
      <c r="E26" s="33"/>
      <c r="F26" s="45"/>
      <c r="G26" s="42"/>
      <c r="H26" s="42"/>
      <c r="I26" s="18"/>
      <c r="J26" s="9"/>
      <c r="K26" s="2"/>
    </row>
    <row r="27" spans="1:13" s="3" customFormat="1" ht="15" customHeight="1" x14ac:dyDescent="0.2">
      <c r="A27" s="23">
        <f>A22+1</f>
        <v>6</v>
      </c>
      <c r="B27" s="13" t="s">
        <v>19</v>
      </c>
      <c r="C27" s="27">
        <v>1</v>
      </c>
      <c r="D27" s="27">
        <v>30</v>
      </c>
      <c r="E27" s="27">
        <v>50</v>
      </c>
      <c r="F27" s="37">
        <v>42424.06</v>
      </c>
      <c r="G27" s="37">
        <v>6060.6</v>
      </c>
      <c r="H27" s="37">
        <f>F27+G27</f>
        <v>48484.659999999996</v>
      </c>
      <c r="I27" s="13" t="s">
        <v>4</v>
      </c>
      <c r="J27" s="9"/>
      <c r="K27" s="2"/>
      <c r="L27" s="2"/>
    </row>
    <row r="28" spans="1:13" s="3" customFormat="1" ht="15" customHeight="1" x14ac:dyDescent="0.2">
      <c r="A28" s="23">
        <f>A27+1</f>
        <v>7</v>
      </c>
      <c r="B28" s="13" t="s">
        <v>20</v>
      </c>
      <c r="C28" s="27">
        <v>1</v>
      </c>
      <c r="D28" s="27">
        <v>30</v>
      </c>
      <c r="E28" s="27">
        <v>30</v>
      </c>
      <c r="F28" s="37">
        <v>37710.26</v>
      </c>
      <c r="G28" s="37"/>
      <c r="H28" s="37">
        <f>F28+G28</f>
        <v>37710.26</v>
      </c>
      <c r="I28" s="13" t="s">
        <v>4</v>
      </c>
      <c r="J28" s="9"/>
      <c r="K28" s="2"/>
    </row>
    <row r="29" spans="1:13" s="3" customFormat="1" ht="15" customHeight="1" x14ac:dyDescent="0.2">
      <c r="A29" s="23">
        <f>A28+1</f>
        <v>8</v>
      </c>
      <c r="B29" s="13" t="s">
        <v>26</v>
      </c>
      <c r="C29" s="27">
        <v>1</v>
      </c>
      <c r="D29" s="27">
        <v>30</v>
      </c>
      <c r="E29" s="27">
        <v>10</v>
      </c>
      <c r="F29" s="37">
        <v>32996.46</v>
      </c>
      <c r="G29" s="37"/>
      <c r="H29" s="37">
        <f>F29+G29</f>
        <v>32996.46</v>
      </c>
      <c r="I29" s="13" t="s">
        <v>4</v>
      </c>
      <c r="J29" s="9"/>
      <c r="K29" s="2"/>
    </row>
    <row r="30" spans="1:13" s="3" customFormat="1" ht="15" customHeight="1" x14ac:dyDescent="0.2">
      <c r="A30" s="23">
        <f>A29+1</f>
        <v>9</v>
      </c>
      <c r="B30" s="13" t="s">
        <v>26</v>
      </c>
      <c r="C30" s="27">
        <v>1</v>
      </c>
      <c r="D30" s="27">
        <v>10</v>
      </c>
      <c r="E30" s="27">
        <v>5</v>
      </c>
      <c r="F30" s="37">
        <v>27104.14</v>
      </c>
      <c r="G30" s="37"/>
      <c r="H30" s="37">
        <f>F30+G30</f>
        <v>27104.14</v>
      </c>
      <c r="I30" s="12" t="s">
        <v>66</v>
      </c>
      <c r="J30" s="9"/>
      <c r="K30" s="44"/>
    </row>
    <row r="31" spans="1:13" s="3" customFormat="1" ht="15" customHeight="1" x14ac:dyDescent="0.2">
      <c r="A31" s="23"/>
      <c r="B31" s="10"/>
      <c r="C31" s="29"/>
      <c r="D31" s="29"/>
      <c r="E31" s="29"/>
      <c r="F31" s="46"/>
      <c r="G31" s="26"/>
      <c r="H31" s="26"/>
      <c r="I31" s="10"/>
      <c r="J31" s="9"/>
      <c r="K31" s="2"/>
    </row>
    <row r="32" spans="1:13" s="3" customFormat="1" ht="15" customHeight="1" x14ac:dyDescent="0.2">
      <c r="A32" s="23"/>
      <c r="B32" s="17" t="s">
        <v>21</v>
      </c>
      <c r="C32" s="33"/>
      <c r="D32" s="33"/>
      <c r="E32" s="33"/>
      <c r="F32" s="45"/>
      <c r="G32" s="42"/>
      <c r="H32" s="42"/>
      <c r="I32" s="18"/>
      <c r="J32" s="9"/>
      <c r="K32" s="2"/>
    </row>
    <row r="33" spans="1:12" s="3" customFormat="1" ht="15" customHeight="1" x14ac:dyDescent="0.2">
      <c r="A33" s="23">
        <f>A30+1</f>
        <v>10</v>
      </c>
      <c r="B33" s="13" t="s">
        <v>40</v>
      </c>
      <c r="C33" s="27">
        <v>1</v>
      </c>
      <c r="D33" s="27">
        <v>30</v>
      </c>
      <c r="E33" s="27">
        <v>40</v>
      </c>
      <c r="F33" s="37">
        <v>40067.160000000003</v>
      </c>
      <c r="G33" s="37"/>
      <c r="H33" s="37">
        <f>F33+G33</f>
        <v>40067.160000000003</v>
      </c>
      <c r="I33" s="13" t="s">
        <v>4</v>
      </c>
      <c r="J33" s="9"/>
      <c r="K33" s="2"/>
    </row>
    <row r="34" spans="1:12" s="3" customFormat="1" ht="15" customHeight="1" x14ac:dyDescent="0.2">
      <c r="A34" s="23">
        <f>A33+1</f>
        <v>11</v>
      </c>
      <c r="B34" s="13" t="s">
        <v>27</v>
      </c>
      <c r="C34" s="27">
        <v>1</v>
      </c>
      <c r="D34" s="27">
        <v>30</v>
      </c>
      <c r="E34" s="27">
        <v>10</v>
      </c>
      <c r="F34" s="37">
        <v>32996.46</v>
      </c>
      <c r="G34" s="37"/>
      <c r="H34" s="37">
        <f>F34+G34</f>
        <v>32996.46</v>
      </c>
      <c r="I34" s="13" t="s">
        <v>4</v>
      </c>
      <c r="J34" s="9"/>
      <c r="K34" s="2"/>
    </row>
    <row r="35" spans="1:12" s="3" customFormat="1" ht="15" customHeight="1" x14ac:dyDescent="0.2">
      <c r="A35" s="23">
        <f>A34+1</f>
        <v>12</v>
      </c>
      <c r="B35" s="13" t="s">
        <v>27</v>
      </c>
      <c r="C35" s="32">
        <v>1</v>
      </c>
      <c r="D35" s="32">
        <v>20</v>
      </c>
      <c r="E35" s="32">
        <v>10</v>
      </c>
      <c r="F35" s="37">
        <v>30639.56</v>
      </c>
      <c r="G35" s="37"/>
      <c r="H35" s="37">
        <f>F35+G35</f>
        <v>30639.56</v>
      </c>
      <c r="I35" s="13" t="s">
        <v>4</v>
      </c>
      <c r="J35" s="9"/>
      <c r="K35" s="2"/>
    </row>
    <row r="36" spans="1:12" s="3" customFormat="1" ht="15" customHeight="1" x14ac:dyDescent="0.2">
      <c r="A36" s="23"/>
      <c r="B36" s="20"/>
      <c r="C36" s="32"/>
      <c r="D36" s="32"/>
      <c r="E36" s="32"/>
      <c r="F36" s="47"/>
      <c r="G36" s="43"/>
      <c r="H36" s="43"/>
      <c r="I36" s="20"/>
      <c r="J36" s="9"/>
      <c r="K36" s="2"/>
    </row>
    <row r="37" spans="1:12" s="3" customFormat="1" ht="15" customHeight="1" x14ac:dyDescent="0.2">
      <c r="A37" s="23"/>
      <c r="B37" s="17" t="s">
        <v>34</v>
      </c>
      <c r="C37" s="33"/>
      <c r="D37" s="33"/>
      <c r="E37" s="33"/>
      <c r="F37" s="45"/>
      <c r="G37" s="42"/>
      <c r="H37" s="42"/>
      <c r="I37" s="18"/>
      <c r="J37" s="9"/>
      <c r="K37" s="2"/>
    </row>
    <row r="38" spans="1:12" s="3" customFormat="1" ht="15" customHeight="1" x14ac:dyDescent="0.2">
      <c r="A38" s="23">
        <f>A35+1</f>
        <v>13</v>
      </c>
      <c r="B38" s="13" t="s">
        <v>35</v>
      </c>
      <c r="C38" s="27">
        <v>1</v>
      </c>
      <c r="D38" s="27">
        <v>30</v>
      </c>
      <c r="E38" s="27">
        <v>40</v>
      </c>
      <c r="F38" s="37">
        <v>40067.160000000003</v>
      </c>
      <c r="G38" s="37"/>
      <c r="H38" s="37">
        <f>F38+G38</f>
        <v>40067.160000000003</v>
      </c>
      <c r="I38" s="13" t="s">
        <v>4</v>
      </c>
      <c r="J38" s="9"/>
      <c r="K38" s="2"/>
    </row>
    <row r="39" spans="1:12" s="3" customFormat="1" ht="15" customHeight="1" x14ac:dyDescent="0.2">
      <c r="A39" s="23">
        <f>A38+1</f>
        <v>14</v>
      </c>
      <c r="B39" s="13" t="s">
        <v>36</v>
      </c>
      <c r="C39" s="27">
        <v>1</v>
      </c>
      <c r="D39" s="27">
        <v>20</v>
      </c>
      <c r="E39" s="27">
        <v>10</v>
      </c>
      <c r="F39" s="37">
        <v>30639.56</v>
      </c>
      <c r="G39" s="37"/>
      <c r="H39" s="37">
        <f>F39+G39</f>
        <v>30639.56</v>
      </c>
      <c r="I39" s="13" t="s">
        <v>4</v>
      </c>
      <c r="J39" s="9"/>
      <c r="K39" s="2"/>
    </row>
    <row r="40" spans="1:12" s="3" customFormat="1" ht="15" customHeight="1" x14ac:dyDescent="0.2">
      <c r="A40" s="23"/>
      <c r="B40" s="10"/>
      <c r="C40" s="29"/>
      <c r="D40" s="29"/>
      <c r="E40" s="29"/>
      <c r="F40" s="48"/>
      <c r="G40" s="29"/>
      <c r="H40" s="29"/>
      <c r="I40" s="10"/>
      <c r="J40" s="9"/>
      <c r="K40" s="2"/>
    </row>
    <row r="41" spans="1:12" s="3" customFormat="1" ht="15" customHeight="1" x14ac:dyDescent="0.2">
      <c r="A41" s="23"/>
      <c r="B41" s="14" t="s">
        <v>37</v>
      </c>
      <c r="C41" s="31"/>
      <c r="D41" s="31"/>
      <c r="E41" s="31"/>
      <c r="F41" s="49"/>
      <c r="G41" s="41"/>
      <c r="H41" s="41"/>
      <c r="J41" s="9"/>
      <c r="K41" s="2"/>
    </row>
    <row r="42" spans="1:12" s="3" customFormat="1" ht="15" customHeight="1" x14ac:dyDescent="0.2">
      <c r="A42" s="23">
        <f>A39+1</f>
        <v>15</v>
      </c>
      <c r="B42" s="13" t="s">
        <v>39</v>
      </c>
      <c r="C42" s="27">
        <v>1</v>
      </c>
      <c r="D42" s="27">
        <v>30</v>
      </c>
      <c r="E42" s="27">
        <v>52</v>
      </c>
      <c r="F42" s="37">
        <v>42895.3</v>
      </c>
      <c r="G42" s="37">
        <v>6127.94</v>
      </c>
      <c r="H42" s="37">
        <f>F42+G42</f>
        <v>49023.240000000005</v>
      </c>
      <c r="I42" s="13" t="s">
        <v>4</v>
      </c>
      <c r="J42" s="9"/>
      <c r="K42" s="2"/>
      <c r="L42" s="2"/>
    </row>
    <row r="43" spans="1:12" s="3" customFormat="1" ht="15" customHeight="1" x14ac:dyDescent="0.2">
      <c r="A43" s="23">
        <f>A42+1</f>
        <v>16</v>
      </c>
      <c r="B43" s="13" t="s">
        <v>38</v>
      </c>
      <c r="C43" s="27">
        <v>1</v>
      </c>
      <c r="D43" s="27">
        <v>20</v>
      </c>
      <c r="E43" s="27">
        <v>10</v>
      </c>
      <c r="F43" s="37">
        <v>30639.56</v>
      </c>
      <c r="G43" s="37"/>
      <c r="H43" s="37">
        <f>F43+G43</f>
        <v>30639.56</v>
      </c>
      <c r="I43" s="13" t="s">
        <v>4</v>
      </c>
      <c r="J43" s="9"/>
      <c r="K43" s="2"/>
    </row>
    <row r="44" spans="1:12" s="3" customFormat="1" ht="15" customHeight="1" x14ac:dyDescent="0.2">
      <c r="A44" s="23">
        <f>A43+1</f>
        <v>17</v>
      </c>
      <c r="B44" s="13" t="s">
        <v>38</v>
      </c>
      <c r="C44" s="27">
        <v>1</v>
      </c>
      <c r="D44" s="27">
        <v>20</v>
      </c>
      <c r="E44" s="27">
        <v>10</v>
      </c>
      <c r="F44" s="37">
        <v>30639.56</v>
      </c>
      <c r="G44" s="37"/>
      <c r="H44" s="37">
        <f>F44+G44</f>
        <v>30639.56</v>
      </c>
      <c r="I44" s="13" t="s">
        <v>4</v>
      </c>
      <c r="J44" s="9"/>
      <c r="K44" s="2"/>
    </row>
    <row r="45" spans="1:12" ht="15" customHeight="1" x14ac:dyDescent="0.2">
      <c r="A45" s="23"/>
      <c r="B45" s="14"/>
      <c r="C45" s="31"/>
      <c r="D45" s="31"/>
      <c r="E45" s="31"/>
      <c r="F45" s="49"/>
      <c r="G45" s="41"/>
      <c r="H45" s="41"/>
      <c r="I45" s="3"/>
      <c r="J45" s="9"/>
    </row>
    <row r="46" spans="1:12" ht="15" customHeight="1" x14ac:dyDescent="0.2">
      <c r="A46" s="23"/>
      <c r="B46" s="17" t="s">
        <v>14</v>
      </c>
      <c r="C46" s="33"/>
      <c r="D46" s="33"/>
      <c r="E46" s="33"/>
      <c r="F46" s="45"/>
      <c r="G46" s="42"/>
      <c r="H46" s="42"/>
      <c r="I46" s="18"/>
      <c r="J46" s="9"/>
    </row>
    <row r="47" spans="1:12" ht="15" customHeight="1" x14ac:dyDescent="0.2">
      <c r="A47" s="23">
        <f>A44+1</f>
        <v>18</v>
      </c>
      <c r="B47" s="13" t="s">
        <v>13</v>
      </c>
      <c r="C47" s="27">
        <v>1</v>
      </c>
      <c r="D47" s="27">
        <v>30</v>
      </c>
      <c r="E47" s="27">
        <v>50</v>
      </c>
      <c r="F47" s="37">
        <v>42424.06</v>
      </c>
      <c r="G47" s="37">
        <v>6060.6</v>
      </c>
      <c r="H47" s="37">
        <f>F47+G47</f>
        <v>48484.659999999996</v>
      </c>
      <c r="I47" s="13" t="s">
        <v>4</v>
      </c>
      <c r="J47" s="34"/>
    </row>
    <row r="48" spans="1:12" ht="15" customHeight="1" x14ac:dyDescent="0.2">
      <c r="A48" s="23">
        <f>A47+1</f>
        <v>19</v>
      </c>
      <c r="B48" s="13" t="s">
        <v>15</v>
      </c>
      <c r="C48" s="27">
        <v>1</v>
      </c>
      <c r="D48" s="27">
        <v>30</v>
      </c>
      <c r="E48" s="27">
        <v>20</v>
      </c>
      <c r="F48" s="37">
        <v>35353.360000000001</v>
      </c>
      <c r="G48" s="37"/>
      <c r="H48" s="37">
        <f>F48+G48</f>
        <v>35353.360000000001</v>
      </c>
      <c r="I48" s="13" t="s">
        <v>4</v>
      </c>
      <c r="J48" s="9"/>
    </row>
    <row r="49" spans="1:11" ht="15" customHeight="1" x14ac:dyDescent="0.2">
      <c r="A49" s="23">
        <f>A48+1</f>
        <v>20</v>
      </c>
      <c r="B49" s="13" t="s">
        <v>15</v>
      </c>
      <c r="C49" s="27">
        <v>1</v>
      </c>
      <c r="D49" s="27">
        <v>30</v>
      </c>
      <c r="E49" s="27">
        <v>10</v>
      </c>
      <c r="F49" s="37">
        <v>32996.46</v>
      </c>
      <c r="G49" s="13"/>
      <c r="H49" s="37">
        <f>F49+G49</f>
        <v>32996.46</v>
      </c>
      <c r="I49" s="13" t="s">
        <v>4</v>
      </c>
      <c r="J49" s="2"/>
    </row>
    <row r="50" spans="1:11" ht="15" customHeight="1" x14ac:dyDescent="0.2">
      <c r="A50" s="23">
        <f>A49+1</f>
        <v>21</v>
      </c>
      <c r="B50" s="13" t="s">
        <v>24</v>
      </c>
      <c r="C50" s="27">
        <v>1</v>
      </c>
      <c r="D50" s="27">
        <v>20</v>
      </c>
      <c r="E50" s="27">
        <v>10</v>
      </c>
      <c r="F50" s="37">
        <v>30639.56</v>
      </c>
      <c r="G50" s="37"/>
      <c r="H50" s="37">
        <f>F50+G50</f>
        <v>30639.56</v>
      </c>
      <c r="I50" s="13" t="s">
        <v>4</v>
      </c>
      <c r="J50" s="9"/>
    </row>
    <row r="51" spans="1:11" ht="15" customHeight="1" x14ac:dyDescent="0.2">
      <c r="A51" s="23">
        <f>A50+1</f>
        <v>22</v>
      </c>
      <c r="B51" s="13" t="s">
        <v>24</v>
      </c>
      <c r="C51" s="27">
        <v>1</v>
      </c>
      <c r="D51" s="27">
        <v>20</v>
      </c>
      <c r="E51" s="27">
        <v>5</v>
      </c>
      <c r="F51" s="37">
        <v>29461.040000000001</v>
      </c>
      <c r="G51" s="37"/>
      <c r="H51" s="37">
        <f>F51+G51</f>
        <v>29461.040000000001</v>
      </c>
      <c r="I51" s="12" t="s">
        <v>66</v>
      </c>
      <c r="J51" s="9"/>
    </row>
    <row r="52" spans="1:11" ht="15" customHeight="1" x14ac:dyDescent="0.2">
      <c r="A52" s="23"/>
      <c r="B52" s="14"/>
      <c r="C52" s="31"/>
      <c r="D52" s="31"/>
      <c r="E52" s="31"/>
      <c r="F52" s="49"/>
      <c r="G52" s="41"/>
      <c r="H52" s="41"/>
      <c r="I52" s="3"/>
      <c r="J52" s="9"/>
    </row>
    <row r="53" spans="1:11" ht="15" customHeight="1" x14ac:dyDescent="0.2">
      <c r="A53" s="23"/>
      <c r="B53" s="17" t="s">
        <v>51</v>
      </c>
      <c r="C53" s="33"/>
      <c r="D53" s="33"/>
      <c r="E53" s="33"/>
      <c r="F53" s="45"/>
      <c r="G53" s="42"/>
      <c r="H53" s="42"/>
      <c r="I53" s="18"/>
      <c r="J53" s="9"/>
    </row>
    <row r="54" spans="1:11" ht="15" customHeight="1" x14ac:dyDescent="0.2">
      <c r="A54" s="23">
        <f>A51+1</f>
        <v>23</v>
      </c>
      <c r="B54" s="13" t="s">
        <v>52</v>
      </c>
      <c r="C54" s="27">
        <v>1</v>
      </c>
      <c r="D54" s="27">
        <v>30</v>
      </c>
      <c r="E54" s="27">
        <v>40</v>
      </c>
      <c r="F54" s="37">
        <v>40067.160000000003</v>
      </c>
      <c r="G54" s="37"/>
      <c r="H54" s="37">
        <f>F54+G54</f>
        <v>40067.160000000003</v>
      </c>
      <c r="I54" s="13" t="s">
        <v>4</v>
      </c>
      <c r="J54" s="9"/>
    </row>
    <row r="55" spans="1:11" s="22" customFormat="1" ht="15" customHeight="1" x14ac:dyDescent="0.2">
      <c r="A55" s="23">
        <f>A54+1</f>
        <v>24</v>
      </c>
      <c r="B55" s="13" t="s">
        <v>53</v>
      </c>
      <c r="C55" s="27">
        <v>1</v>
      </c>
      <c r="D55" s="27">
        <v>20</v>
      </c>
      <c r="E55" s="27">
        <v>10</v>
      </c>
      <c r="F55" s="37">
        <v>30639.56</v>
      </c>
      <c r="G55" s="37"/>
      <c r="H55" s="37">
        <f>F55+G55</f>
        <v>30639.56</v>
      </c>
      <c r="I55" s="13" t="s">
        <v>4</v>
      </c>
      <c r="J55" s="21"/>
    </row>
    <row r="56" spans="1:11" ht="15" customHeight="1" x14ac:dyDescent="0.2">
      <c r="A56" s="23"/>
      <c r="B56" s="3"/>
      <c r="C56" s="29"/>
      <c r="D56" s="29"/>
      <c r="E56" s="29"/>
      <c r="F56" s="46"/>
      <c r="G56" s="26"/>
      <c r="H56" s="26"/>
      <c r="I56" s="3"/>
      <c r="J56" s="9"/>
    </row>
    <row r="57" spans="1:11" ht="15" customHeight="1" x14ac:dyDescent="0.2">
      <c r="A57" s="23"/>
      <c r="B57" s="17" t="s">
        <v>17</v>
      </c>
      <c r="C57" s="33"/>
      <c r="D57" s="33"/>
      <c r="E57" s="33"/>
      <c r="F57" s="45"/>
      <c r="G57" s="42"/>
      <c r="H57" s="42"/>
      <c r="I57" s="18"/>
      <c r="J57" s="9"/>
    </row>
    <row r="58" spans="1:11" ht="15" customHeight="1" x14ac:dyDescent="0.2">
      <c r="A58" s="23">
        <f>A55+1</f>
        <v>25</v>
      </c>
      <c r="B58" s="13" t="s">
        <v>16</v>
      </c>
      <c r="C58" s="27">
        <v>1</v>
      </c>
      <c r="D58" s="27">
        <v>30</v>
      </c>
      <c r="E58" s="27">
        <v>73</v>
      </c>
      <c r="F58" s="37">
        <v>47844.86</v>
      </c>
      <c r="G58" s="37">
        <v>6834.94</v>
      </c>
      <c r="H58" s="37">
        <f>F58+G58</f>
        <v>54679.8</v>
      </c>
      <c r="I58" s="13" t="s">
        <v>4</v>
      </c>
      <c r="J58" s="9"/>
    </row>
    <row r="59" spans="1:11" ht="15" customHeight="1" x14ac:dyDescent="0.2">
      <c r="A59" s="23">
        <f>A58+1</f>
        <v>26</v>
      </c>
      <c r="B59" s="13" t="s">
        <v>25</v>
      </c>
      <c r="C59" s="27">
        <v>1</v>
      </c>
      <c r="D59" s="27">
        <v>20</v>
      </c>
      <c r="E59" s="27">
        <v>5</v>
      </c>
      <c r="F59" s="37">
        <v>29461.040000000001</v>
      </c>
      <c r="G59" s="37"/>
      <c r="H59" s="37">
        <f>F59+G59</f>
        <v>29461.040000000001</v>
      </c>
      <c r="I59" s="12" t="s">
        <v>66</v>
      </c>
      <c r="J59" s="9"/>
    </row>
    <row r="60" spans="1:11" ht="15" customHeight="1" x14ac:dyDescent="0.2">
      <c r="A60" s="23"/>
      <c r="B60" s="3"/>
      <c r="C60" s="29"/>
      <c r="D60" s="29"/>
      <c r="E60" s="29"/>
      <c r="F60" s="46"/>
      <c r="G60" s="26"/>
      <c r="H60" s="26"/>
      <c r="I60" s="3"/>
      <c r="J60" s="9"/>
      <c r="K60" s="3"/>
    </row>
    <row r="61" spans="1:11" ht="15" customHeight="1" x14ac:dyDescent="0.2">
      <c r="A61" s="24"/>
      <c r="B61" s="17" t="s">
        <v>41</v>
      </c>
      <c r="C61" s="33"/>
      <c r="D61" s="33"/>
      <c r="E61" s="33"/>
      <c r="F61" s="45"/>
      <c r="G61" s="42"/>
      <c r="H61" s="42"/>
      <c r="I61" s="18"/>
    </row>
    <row r="62" spans="1:11" ht="15" customHeight="1" x14ac:dyDescent="0.2">
      <c r="A62" s="23">
        <f>A59+1</f>
        <v>27</v>
      </c>
      <c r="B62" s="13" t="s">
        <v>42</v>
      </c>
      <c r="C62" s="27">
        <v>1</v>
      </c>
      <c r="D62" s="27">
        <v>30</v>
      </c>
      <c r="E62" s="27">
        <v>20</v>
      </c>
      <c r="F62" s="37">
        <v>35353.360000000001</v>
      </c>
      <c r="G62" s="37"/>
      <c r="H62" s="37">
        <f>F62+G62</f>
        <v>35353.360000000001</v>
      </c>
      <c r="I62" s="13" t="s">
        <v>4</v>
      </c>
      <c r="J62" s="2"/>
    </row>
    <row r="63" spans="1:11" ht="15" customHeight="1" x14ac:dyDescent="0.2">
      <c r="A63" s="23">
        <f>A62+1</f>
        <v>28</v>
      </c>
      <c r="B63" s="13" t="s">
        <v>62</v>
      </c>
      <c r="C63" s="27">
        <v>2</v>
      </c>
      <c r="D63" s="27">
        <v>30</v>
      </c>
      <c r="E63" s="27">
        <v>20</v>
      </c>
      <c r="F63" s="37">
        <v>28621.599999999999</v>
      </c>
      <c r="G63" s="37"/>
      <c r="H63" s="37">
        <f>F63+G63</f>
        <v>28621.599999999999</v>
      </c>
      <c r="I63" s="13" t="s">
        <v>4</v>
      </c>
    </row>
    <row r="64" spans="1:11" ht="15" customHeight="1" x14ac:dyDescent="0.2">
      <c r="A64" s="23">
        <f>A63+1</f>
        <v>29</v>
      </c>
      <c r="B64" s="13" t="s">
        <v>62</v>
      </c>
      <c r="C64" s="27">
        <v>1</v>
      </c>
      <c r="D64" s="27">
        <v>10</v>
      </c>
      <c r="E64" s="27">
        <v>5</v>
      </c>
      <c r="F64" s="37">
        <v>27104.14</v>
      </c>
      <c r="G64" s="37"/>
      <c r="H64" s="37">
        <f>F64+G64</f>
        <v>27104.14</v>
      </c>
      <c r="I64" s="12" t="s">
        <v>66</v>
      </c>
    </row>
    <row r="65" spans="1:11" ht="15" customHeight="1" x14ac:dyDescent="0.2">
      <c r="A65" s="23"/>
      <c r="B65" s="19"/>
      <c r="C65" s="32"/>
      <c r="D65" s="32"/>
      <c r="E65" s="32"/>
      <c r="F65" s="47"/>
      <c r="G65" s="43"/>
      <c r="H65" s="43"/>
      <c r="I65" s="19"/>
      <c r="J65" s="9"/>
    </row>
    <row r="66" spans="1:11" ht="15" customHeight="1" x14ac:dyDescent="0.2">
      <c r="A66" s="23"/>
      <c r="B66" s="17" t="s">
        <v>23</v>
      </c>
      <c r="C66" s="33"/>
      <c r="D66" s="33"/>
      <c r="E66" s="33"/>
      <c r="F66" s="45"/>
      <c r="G66" s="42"/>
      <c r="H66" s="42"/>
      <c r="I66" s="18"/>
      <c r="J66" s="9"/>
    </row>
    <row r="67" spans="1:11" ht="15" customHeight="1" x14ac:dyDescent="0.2">
      <c r="A67" s="23">
        <f>A64+1</f>
        <v>30</v>
      </c>
      <c r="B67" s="13" t="s">
        <v>22</v>
      </c>
      <c r="C67" s="27">
        <v>1</v>
      </c>
      <c r="D67" s="27">
        <v>30</v>
      </c>
      <c r="E67" s="27">
        <v>20</v>
      </c>
      <c r="F67" s="37">
        <v>35353.360000000001</v>
      </c>
      <c r="G67" s="37"/>
      <c r="H67" s="37">
        <f>F67+G67</f>
        <v>35353.360000000001</v>
      </c>
      <c r="I67" s="13" t="s">
        <v>4</v>
      </c>
      <c r="J67" s="9"/>
    </row>
    <row r="68" spans="1:11" ht="15" customHeight="1" x14ac:dyDescent="0.2">
      <c r="A68" s="23">
        <f>A67+1</f>
        <v>31</v>
      </c>
      <c r="B68" s="13" t="s">
        <v>28</v>
      </c>
      <c r="C68" s="27">
        <v>1</v>
      </c>
      <c r="D68" s="27">
        <v>20</v>
      </c>
      <c r="E68" s="27">
        <v>15</v>
      </c>
      <c r="F68" s="37">
        <v>31817.94</v>
      </c>
      <c r="G68" s="43"/>
      <c r="H68" s="37">
        <f>F68+G68</f>
        <v>31817.94</v>
      </c>
      <c r="I68" s="13" t="s">
        <v>4</v>
      </c>
      <c r="J68" s="34"/>
      <c r="K68" s="3"/>
    </row>
    <row r="69" spans="1:11" ht="15" customHeight="1" x14ac:dyDescent="0.2">
      <c r="A69" s="23">
        <f>A68+1</f>
        <v>32</v>
      </c>
      <c r="B69" s="13" t="s">
        <v>28</v>
      </c>
      <c r="C69" s="27">
        <v>1</v>
      </c>
      <c r="D69" s="27">
        <v>30</v>
      </c>
      <c r="E69" s="27">
        <v>10</v>
      </c>
      <c r="F69" s="37">
        <v>32996.46</v>
      </c>
      <c r="G69" s="37"/>
      <c r="H69" s="37">
        <f>F69+G69</f>
        <v>32996.46</v>
      </c>
      <c r="I69" s="13" t="s">
        <v>4</v>
      </c>
      <c r="J69" s="9"/>
      <c r="K69" s="26"/>
    </row>
    <row r="70" spans="1:11" ht="15" customHeight="1" x14ac:dyDescent="0.2">
      <c r="A70" s="23"/>
      <c r="B70" s="19"/>
      <c r="C70" s="32"/>
      <c r="D70" s="32"/>
      <c r="E70" s="32"/>
      <c r="F70" s="47"/>
      <c r="G70" s="43"/>
      <c r="H70" s="43"/>
      <c r="I70" s="19"/>
      <c r="J70" s="2"/>
      <c r="K70" s="3"/>
    </row>
    <row r="71" spans="1:11" ht="15" customHeight="1" x14ac:dyDescent="0.2">
      <c r="A71" s="23"/>
      <c r="B71" s="17" t="s">
        <v>29</v>
      </c>
      <c r="C71" s="33"/>
      <c r="D71" s="33"/>
      <c r="E71" s="33"/>
      <c r="F71" s="45"/>
      <c r="G71" s="42"/>
      <c r="H71" s="42"/>
      <c r="I71" s="18"/>
    </row>
    <row r="72" spans="1:11" ht="15" customHeight="1" x14ac:dyDescent="0.2">
      <c r="A72" s="23">
        <f>A69+1</f>
        <v>33</v>
      </c>
      <c r="B72" s="13" t="s">
        <v>30</v>
      </c>
      <c r="C72" s="27">
        <v>1</v>
      </c>
      <c r="D72" s="27">
        <v>30</v>
      </c>
      <c r="E72" s="27">
        <v>25</v>
      </c>
      <c r="F72" s="37">
        <v>36531.74</v>
      </c>
      <c r="G72" s="37"/>
      <c r="H72" s="37">
        <f>F72+G72</f>
        <v>36531.74</v>
      </c>
      <c r="I72" s="13" t="s">
        <v>4</v>
      </c>
    </row>
    <row r="73" spans="1:11" ht="15" customHeight="1" x14ac:dyDescent="0.2">
      <c r="A73" s="23">
        <f>A72+1</f>
        <v>34</v>
      </c>
      <c r="B73" s="13" t="s">
        <v>31</v>
      </c>
      <c r="C73" s="32">
        <v>1</v>
      </c>
      <c r="D73" s="32">
        <v>20</v>
      </c>
      <c r="E73" s="32">
        <v>10</v>
      </c>
      <c r="F73" s="37">
        <v>30639.56</v>
      </c>
      <c r="G73" s="37"/>
      <c r="H73" s="37">
        <f>F73+G73</f>
        <v>30639.56</v>
      </c>
      <c r="I73" s="13" t="s">
        <v>4</v>
      </c>
      <c r="J73" s="2"/>
    </row>
    <row r="74" spans="1:11" ht="15" customHeight="1" x14ac:dyDescent="0.2">
      <c r="B74" s="19"/>
      <c r="C74" s="32"/>
      <c r="D74" s="32"/>
      <c r="E74" s="32"/>
      <c r="F74" s="50"/>
      <c r="G74" s="32"/>
      <c r="H74" s="32"/>
      <c r="I74" s="19"/>
    </row>
    <row r="75" spans="1:11" ht="15" customHeight="1" x14ac:dyDescent="0.2">
      <c r="A75" s="24"/>
      <c r="B75" s="17" t="s">
        <v>33</v>
      </c>
      <c r="C75" s="33"/>
      <c r="D75" s="33"/>
      <c r="E75" s="33"/>
      <c r="F75" s="51"/>
      <c r="G75" s="33"/>
      <c r="H75" s="33"/>
      <c r="I75" s="18"/>
    </row>
    <row r="76" spans="1:11" ht="15" customHeight="1" x14ac:dyDescent="0.2">
      <c r="A76" s="23">
        <f>A73+1</f>
        <v>35</v>
      </c>
      <c r="B76" s="13" t="s">
        <v>32</v>
      </c>
      <c r="C76" s="27">
        <v>1</v>
      </c>
      <c r="D76" s="27">
        <v>30</v>
      </c>
      <c r="E76" s="27">
        <v>10</v>
      </c>
      <c r="F76" s="37">
        <v>32996.46</v>
      </c>
      <c r="G76" s="37"/>
      <c r="H76" s="37">
        <f>F76+G76</f>
        <v>32996.46</v>
      </c>
      <c r="I76" s="13" t="s">
        <v>4</v>
      </c>
      <c r="J76" s="36"/>
    </row>
    <row r="77" spans="1:11" ht="15" customHeight="1" x14ac:dyDescent="0.2">
      <c r="A77" s="23">
        <f>A76+1</f>
        <v>36</v>
      </c>
      <c r="B77" s="13" t="s">
        <v>59</v>
      </c>
      <c r="C77" s="27">
        <v>3</v>
      </c>
      <c r="D77" s="27">
        <v>10</v>
      </c>
      <c r="E77" s="27">
        <v>5</v>
      </c>
      <c r="F77" s="37">
        <v>19150.18</v>
      </c>
      <c r="G77" s="37"/>
      <c r="H77" s="37">
        <f>F77+G77</f>
        <v>19150.18</v>
      </c>
      <c r="I77" s="12" t="s">
        <v>66</v>
      </c>
      <c r="J77" s="2"/>
    </row>
    <row r="78" spans="1:11" ht="15" customHeight="1" x14ac:dyDescent="0.2">
      <c r="C78" s="28"/>
      <c r="D78" s="28"/>
      <c r="E78" s="28"/>
    </row>
    <row r="79" spans="1:11" ht="15" customHeight="1" x14ac:dyDescent="0.2">
      <c r="B79" s="17" t="s">
        <v>65</v>
      </c>
      <c r="C79" s="28"/>
      <c r="D79" s="28"/>
      <c r="E79" s="28"/>
    </row>
    <row r="80" spans="1:11" s="3" customFormat="1" ht="15" customHeight="1" x14ac:dyDescent="0.2">
      <c r="A80" s="23">
        <f>A77+1</f>
        <v>37</v>
      </c>
      <c r="B80" s="13" t="s">
        <v>64</v>
      </c>
      <c r="C80" s="27">
        <v>1</v>
      </c>
      <c r="D80" s="27">
        <v>30</v>
      </c>
      <c r="E80" s="27">
        <v>10</v>
      </c>
      <c r="F80" s="37">
        <v>32996.46</v>
      </c>
      <c r="G80" s="37"/>
      <c r="H80" s="37">
        <f>F80+G80</f>
        <v>32996.46</v>
      </c>
      <c r="I80" s="13" t="s">
        <v>4</v>
      </c>
      <c r="J80" s="9"/>
      <c r="K80" s="44"/>
    </row>
    <row r="81" spans="1:11" ht="15" customHeight="1" x14ac:dyDescent="0.2">
      <c r="B81" s="19"/>
      <c r="C81" s="32"/>
      <c r="D81" s="32"/>
      <c r="E81" s="32"/>
      <c r="F81" s="32"/>
      <c r="G81" s="32"/>
      <c r="H81" s="32"/>
      <c r="I81" s="19"/>
    </row>
    <row r="82" spans="1:11" ht="15" customHeight="1" x14ac:dyDescent="0.2">
      <c r="A82" s="23"/>
      <c r="B82" s="17" t="s">
        <v>68</v>
      </c>
      <c r="C82" s="33"/>
      <c r="D82" s="33"/>
      <c r="E82" s="33"/>
      <c r="F82" s="42"/>
      <c r="G82" s="42"/>
      <c r="H82" s="42"/>
      <c r="I82" s="18"/>
      <c r="J82" s="34"/>
    </row>
    <row r="83" spans="1:11" ht="15" customHeight="1" x14ac:dyDescent="0.2">
      <c r="A83" s="23">
        <f>A80+1</f>
        <v>38</v>
      </c>
      <c r="B83" s="13" t="s">
        <v>69</v>
      </c>
      <c r="C83" s="27">
        <v>1</v>
      </c>
      <c r="D83" s="27">
        <v>30</v>
      </c>
      <c r="E83" s="27">
        <v>33.700000000000003</v>
      </c>
      <c r="F83" s="37">
        <v>38582.32</v>
      </c>
      <c r="G83" s="43"/>
      <c r="H83" s="37">
        <f t="shared" ref="H83:H89" si="1">F83+G83</f>
        <v>38582.32</v>
      </c>
      <c r="I83" s="12" t="s">
        <v>66</v>
      </c>
    </row>
    <row r="84" spans="1:11" ht="15" customHeight="1" x14ac:dyDescent="0.2">
      <c r="A84" s="23">
        <f t="shared" ref="A84:A89" si="2">A83+1</f>
        <v>39</v>
      </c>
      <c r="B84" s="13" t="s">
        <v>70</v>
      </c>
      <c r="C84" s="27">
        <v>1</v>
      </c>
      <c r="D84" s="27">
        <v>30</v>
      </c>
      <c r="E84" s="27">
        <v>23.46</v>
      </c>
      <c r="F84" s="37">
        <v>36169</v>
      </c>
      <c r="G84" s="43"/>
      <c r="H84" s="37">
        <f t="shared" si="1"/>
        <v>36169</v>
      </c>
      <c r="I84" s="12" t="s">
        <v>66</v>
      </c>
    </row>
    <row r="85" spans="1:11" ht="15" customHeight="1" x14ac:dyDescent="0.2">
      <c r="A85" s="23">
        <f t="shared" si="2"/>
        <v>40</v>
      </c>
      <c r="B85" s="13" t="s">
        <v>70</v>
      </c>
      <c r="C85" s="32">
        <v>1</v>
      </c>
      <c r="D85" s="32">
        <v>30</v>
      </c>
      <c r="E85" s="27">
        <v>23.46</v>
      </c>
      <c r="F85" s="37">
        <v>36169</v>
      </c>
      <c r="G85" s="43"/>
      <c r="H85" s="37">
        <f t="shared" si="1"/>
        <v>36169</v>
      </c>
      <c r="I85" s="12" t="s">
        <v>66</v>
      </c>
    </row>
    <row r="86" spans="1:11" ht="15" customHeight="1" x14ac:dyDescent="0.2">
      <c r="A86" s="23">
        <f t="shared" si="2"/>
        <v>41</v>
      </c>
      <c r="B86" s="13" t="s">
        <v>70</v>
      </c>
      <c r="C86" s="27">
        <v>1</v>
      </c>
      <c r="D86" s="27">
        <v>30</v>
      </c>
      <c r="E86" s="27">
        <v>70</v>
      </c>
      <c r="F86" s="37">
        <v>47137.72</v>
      </c>
      <c r="G86" s="37"/>
      <c r="H86" s="37">
        <f t="shared" si="1"/>
        <v>47137.72</v>
      </c>
      <c r="I86" s="12" t="s">
        <v>66</v>
      </c>
    </row>
    <row r="87" spans="1:11" ht="15" customHeight="1" x14ac:dyDescent="0.2">
      <c r="A87" s="23">
        <f t="shared" si="2"/>
        <v>42</v>
      </c>
      <c r="B87" s="13" t="s">
        <v>70</v>
      </c>
      <c r="C87" s="27">
        <v>1</v>
      </c>
      <c r="D87" s="27">
        <v>30</v>
      </c>
      <c r="E87" s="27">
        <v>23.46</v>
      </c>
      <c r="F87" s="37">
        <v>36169</v>
      </c>
      <c r="G87" s="37"/>
      <c r="H87" s="37">
        <f t="shared" si="1"/>
        <v>36169</v>
      </c>
      <c r="I87" s="12" t="s">
        <v>66</v>
      </c>
      <c r="J87" s="2"/>
    </row>
    <row r="88" spans="1:11" ht="15" customHeight="1" x14ac:dyDescent="0.2">
      <c r="A88" s="23">
        <f t="shared" si="2"/>
        <v>43</v>
      </c>
      <c r="B88" s="13" t="s">
        <v>70</v>
      </c>
      <c r="C88" s="27">
        <v>1</v>
      </c>
      <c r="D88" s="27">
        <v>30</v>
      </c>
      <c r="E88" s="27">
        <v>23.46</v>
      </c>
      <c r="F88" s="37">
        <v>36169</v>
      </c>
      <c r="G88" s="37"/>
      <c r="H88" s="37">
        <f t="shared" si="1"/>
        <v>36169</v>
      </c>
      <c r="I88" s="12" t="s">
        <v>66</v>
      </c>
      <c r="J88" s="2"/>
    </row>
    <row r="89" spans="1:11" ht="15" customHeight="1" x14ac:dyDescent="0.2">
      <c r="A89" s="23">
        <f t="shared" si="2"/>
        <v>44</v>
      </c>
      <c r="B89" s="13" t="s">
        <v>70</v>
      </c>
      <c r="C89" s="27">
        <v>1</v>
      </c>
      <c r="D89" s="27">
        <v>30</v>
      </c>
      <c r="E89" s="27">
        <v>10</v>
      </c>
      <c r="F89" s="37">
        <v>32996.46</v>
      </c>
      <c r="G89" s="37"/>
      <c r="H89" s="37">
        <f t="shared" si="1"/>
        <v>32996.46</v>
      </c>
      <c r="I89" s="12" t="s">
        <v>66</v>
      </c>
      <c r="J89" s="2"/>
    </row>
    <row r="90" spans="1:11" ht="15" customHeight="1" x14ac:dyDescent="0.2">
      <c r="C90" s="28"/>
      <c r="D90" s="28"/>
      <c r="E90" s="28"/>
      <c r="F90" s="52"/>
      <c r="G90" s="38"/>
      <c r="H90" s="38"/>
    </row>
    <row r="91" spans="1:11" ht="15" customHeight="1" x14ac:dyDescent="0.2">
      <c r="A91" s="23"/>
      <c r="B91" s="17" t="s">
        <v>43</v>
      </c>
      <c r="C91" s="33"/>
      <c r="D91" s="33"/>
      <c r="E91" s="33"/>
      <c r="F91" s="45"/>
      <c r="G91" s="42"/>
      <c r="H91" s="42"/>
      <c r="I91" s="18"/>
    </row>
    <row r="92" spans="1:11" ht="15" customHeight="1" x14ac:dyDescent="0.2">
      <c r="A92" s="23">
        <f>A89+1</f>
        <v>45</v>
      </c>
      <c r="B92" s="13" t="s">
        <v>45</v>
      </c>
      <c r="C92" s="27">
        <v>1</v>
      </c>
      <c r="D92" s="27">
        <v>30</v>
      </c>
      <c r="E92" s="27">
        <v>58</v>
      </c>
      <c r="F92" s="37">
        <v>44309.440000000002</v>
      </c>
      <c r="G92" s="43">
        <v>6329.96</v>
      </c>
      <c r="H92" s="37">
        <f t="shared" ref="H92:H97" si="3">F92+G92</f>
        <v>50639.4</v>
      </c>
      <c r="I92" s="12" t="s">
        <v>66</v>
      </c>
    </row>
    <row r="93" spans="1:11" ht="15" customHeight="1" x14ac:dyDescent="0.2">
      <c r="A93" s="23">
        <f>A92+1</f>
        <v>46</v>
      </c>
      <c r="B93" s="13" t="s">
        <v>44</v>
      </c>
      <c r="C93" s="27">
        <v>1</v>
      </c>
      <c r="D93" s="27">
        <v>30</v>
      </c>
      <c r="E93" s="27">
        <v>30</v>
      </c>
      <c r="F93" s="37">
        <v>37710.26</v>
      </c>
      <c r="G93" s="37">
        <v>5387.2</v>
      </c>
      <c r="H93" s="37">
        <f t="shared" si="3"/>
        <v>43097.46</v>
      </c>
      <c r="I93" s="13" t="s">
        <v>4</v>
      </c>
    </row>
    <row r="94" spans="1:11" ht="15" customHeight="1" x14ac:dyDescent="0.2">
      <c r="A94" s="23">
        <f>A93+1</f>
        <v>47</v>
      </c>
      <c r="B94" s="13" t="s">
        <v>46</v>
      </c>
      <c r="C94" s="32">
        <v>1</v>
      </c>
      <c r="D94" s="32">
        <v>30</v>
      </c>
      <c r="E94" s="32">
        <v>20</v>
      </c>
      <c r="F94" s="37">
        <v>35353.360000000001</v>
      </c>
      <c r="G94" s="43">
        <v>5050.5</v>
      </c>
      <c r="H94" s="37">
        <f t="shared" si="3"/>
        <v>40403.86</v>
      </c>
      <c r="I94" s="12" t="s">
        <v>66</v>
      </c>
    </row>
    <row r="95" spans="1:11" ht="15" customHeight="1" x14ac:dyDescent="0.2">
      <c r="A95" s="23">
        <f>A94+1</f>
        <v>48</v>
      </c>
      <c r="B95" s="13" t="s">
        <v>46</v>
      </c>
      <c r="C95" s="27">
        <v>1</v>
      </c>
      <c r="D95" s="27">
        <v>20</v>
      </c>
      <c r="E95" s="27">
        <v>5</v>
      </c>
      <c r="F95" s="37">
        <v>29461.040000000001</v>
      </c>
      <c r="G95" s="43">
        <v>4208.68</v>
      </c>
      <c r="H95" s="37">
        <f t="shared" si="3"/>
        <v>33669.72</v>
      </c>
      <c r="I95" s="12" t="s">
        <v>66</v>
      </c>
      <c r="K95" s="55"/>
    </row>
    <row r="96" spans="1:11" ht="15" customHeight="1" x14ac:dyDescent="0.2">
      <c r="A96" s="23">
        <f>A95+1</f>
        <v>49</v>
      </c>
      <c r="B96" s="13" t="s">
        <v>46</v>
      </c>
      <c r="C96" s="27">
        <v>1</v>
      </c>
      <c r="D96" s="27">
        <v>20</v>
      </c>
      <c r="E96" s="27">
        <v>5</v>
      </c>
      <c r="F96" s="37">
        <v>29461.040000000001</v>
      </c>
      <c r="G96" s="43">
        <v>4208.68</v>
      </c>
      <c r="H96" s="37">
        <f t="shared" si="3"/>
        <v>33669.72</v>
      </c>
      <c r="I96" s="12" t="s">
        <v>66</v>
      </c>
      <c r="K96" s="55"/>
    </row>
    <row r="97" spans="1:10" ht="15" customHeight="1" x14ac:dyDescent="0.2">
      <c r="A97" s="23">
        <f>A96+1</f>
        <v>50</v>
      </c>
      <c r="B97" s="13" t="s">
        <v>46</v>
      </c>
      <c r="C97" s="27">
        <v>1</v>
      </c>
      <c r="D97" s="27">
        <v>30</v>
      </c>
      <c r="E97" s="27">
        <v>10</v>
      </c>
      <c r="F97" s="37">
        <v>32996.46</v>
      </c>
      <c r="G97" s="37"/>
      <c r="H97" s="37">
        <f t="shared" si="3"/>
        <v>32996.46</v>
      </c>
      <c r="I97" s="12" t="s">
        <v>66</v>
      </c>
      <c r="J97" s="2"/>
    </row>
    <row r="98" spans="1:10" x14ac:dyDescent="0.2">
      <c r="C98" s="28"/>
      <c r="D98" s="28"/>
      <c r="E98" s="28"/>
      <c r="F98" s="52"/>
      <c r="G98" s="38"/>
      <c r="H98" s="38"/>
      <c r="I98" s="20"/>
    </row>
    <row r="99" spans="1:10" ht="15" customHeight="1" x14ac:dyDescent="0.2">
      <c r="A99" s="23"/>
      <c r="B99" s="17" t="s">
        <v>48</v>
      </c>
      <c r="C99" s="33"/>
      <c r="D99" s="33"/>
      <c r="E99" s="33"/>
      <c r="F99" s="45"/>
      <c r="G99" s="42"/>
      <c r="H99" s="42"/>
      <c r="I99" s="18"/>
    </row>
    <row r="100" spans="1:10" ht="15" customHeight="1" x14ac:dyDescent="0.2">
      <c r="A100" s="23">
        <f>A97+1</f>
        <v>51</v>
      </c>
      <c r="B100" s="13" t="s">
        <v>50</v>
      </c>
      <c r="C100" s="27">
        <v>1</v>
      </c>
      <c r="D100" s="27">
        <v>30</v>
      </c>
      <c r="E100" s="27">
        <v>52</v>
      </c>
      <c r="F100" s="37">
        <v>42895.3</v>
      </c>
      <c r="G100" s="37">
        <v>6127.94</v>
      </c>
      <c r="H100" s="37">
        <f>F100+G100</f>
        <v>49023.240000000005</v>
      </c>
      <c r="I100" s="12" t="s">
        <v>66</v>
      </c>
    </row>
    <row r="101" spans="1:10" ht="15" customHeight="1" x14ac:dyDescent="0.2">
      <c r="A101" s="23">
        <f>A100+1</f>
        <v>52</v>
      </c>
      <c r="B101" s="13" t="s">
        <v>49</v>
      </c>
      <c r="C101" s="27">
        <v>1</v>
      </c>
      <c r="D101" s="27">
        <v>30</v>
      </c>
      <c r="E101" s="27">
        <v>16</v>
      </c>
      <c r="F101" s="37">
        <v>34410.6</v>
      </c>
      <c r="G101" s="43"/>
      <c r="H101" s="37">
        <f>F101+G101</f>
        <v>34410.6</v>
      </c>
      <c r="I101" s="12" t="s">
        <v>66</v>
      </c>
    </row>
    <row r="102" spans="1:10" ht="15" customHeight="1" x14ac:dyDescent="0.2">
      <c r="A102" s="23">
        <f>A101+1</f>
        <v>53</v>
      </c>
      <c r="B102" s="13" t="s">
        <v>49</v>
      </c>
      <c r="C102" s="27">
        <v>1</v>
      </c>
      <c r="D102" s="27">
        <v>30</v>
      </c>
      <c r="E102" s="27">
        <v>10</v>
      </c>
      <c r="F102" s="37">
        <v>32996.46</v>
      </c>
      <c r="G102" s="37"/>
      <c r="H102" s="37">
        <f>F102+G102</f>
        <v>32996.46</v>
      </c>
      <c r="I102" s="12" t="s">
        <v>66</v>
      </c>
    </row>
    <row r="103" spans="1:10" ht="15" customHeight="1" x14ac:dyDescent="0.2">
      <c r="A103" s="23">
        <f>A102+1</f>
        <v>54</v>
      </c>
      <c r="B103" s="13" t="s">
        <v>49</v>
      </c>
      <c r="C103" s="27">
        <v>1</v>
      </c>
      <c r="D103" s="27">
        <v>30</v>
      </c>
      <c r="E103" s="27">
        <v>10</v>
      </c>
      <c r="F103" s="37">
        <v>32996.46</v>
      </c>
      <c r="G103" s="37"/>
      <c r="H103" s="37">
        <f>F103+G103</f>
        <v>32996.46</v>
      </c>
      <c r="I103" s="12" t="s">
        <v>66</v>
      </c>
    </row>
    <row r="104" spans="1:10" ht="15" customHeight="1" x14ac:dyDescent="0.2">
      <c r="A104" s="23">
        <f>A103+1</f>
        <v>55</v>
      </c>
      <c r="B104" s="13" t="s">
        <v>49</v>
      </c>
      <c r="C104" s="27">
        <v>1</v>
      </c>
      <c r="D104" s="27">
        <v>20</v>
      </c>
      <c r="E104" s="27">
        <v>10</v>
      </c>
      <c r="F104" s="37">
        <v>30639.56</v>
      </c>
      <c r="G104" s="37"/>
      <c r="H104" s="37">
        <f>F104+G104</f>
        <v>30639.56</v>
      </c>
      <c r="I104" s="12" t="s">
        <v>66</v>
      </c>
    </row>
    <row r="105" spans="1:10" ht="15" customHeight="1" x14ac:dyDescent="0.2">
      <c r="I105" s="15"/>
    </row>
    <row r="106" spans="1:10" ht="15" hidden="1" customHeight="1" x14ac:dyDescent="0.2"/>
    <row r="107" spans="1:10" ht="15" hidden="1" customHeight="1" x14ac:dyDescent="0.2">
      <c r="F107" s="44">
        <f>SUM(F16:F106)</f>
        <v>1919475.8800000004</v>
      </c>
      <c r="G107" s="44">
        <f>SUM(G16:G106)</f>
        <v>74963.839999999997</v>
      </c>
      <c r="H107" s="44">
        <f>SUM(H16:H106)</f>
        <v>1994439.7200000002</v>
      </c>
      <c r="I107" s="44">
        <v>1684408.41</v>
      </c>
    </row>
    <row r="108" spans="1:10" ht="15" hidden="1" customHeight="1" x14ac:dyDescent="0.2">
      <c r="F108" s="2" t="e">
        <f>#REF!-#REF!</f>
        <v>#REF!</v>
      </c>
      <c r="G108" s="2">
        <v>54797.75</v>
      </c>
      <c r="H108" s="2">
        <v>1684408.41</v>
      </c>
      <c r="I108" s="44">
        <f>H107-I107</f>
        <v>310031.31000000029</v>
      </c>
    </row>
    <row r="109" spans="1:10" ht="15" hidden="1" customHeight="1" x14ac:dyDescent="0.2">
      <c r="F109" s="44" t="e">
        <f>F107-F108</f>
        <v>#REF!</v>
      </c>
      <c r="G109" s="44">
        <f>G108-G107</f>
        <v>-20166.089999999997</v>
      </c>
      <c r="H109" s="44">
        <f>H107-H108</f>
        <v>310031.31000000029</v>
      </c>
    </row>
    <row r="110" spans="1:10" hidden="1" x14ac:dyDescent="0.2"/>
    <row r="111" spans="1:10" hidden="1" x14ac:dyDescent="0.2"/>
    <row r="112" spans="1:10" hidden="1" x14ac:dyDescent="0.2"/>
    <row r="113" spans="3:8" hidden="1" x14ac:dyDescent="0.2"/>
    <row r="114" spans="3:8" hidden="1" x14ac:dyDescent="0.2"/>
    <row r="115" spans="3:8" x14ac:dyDescent="0.2">
      <c r="C115" s="2">
        <v>31</v>
      </c>
      <c r="D115" s="16" t="s">
        <v>61</v>
      </c>
      <c r="F115" s="38">
        <f>F17+F18+F19+F27+F28+F29+F33+F34+F38+F42+F43+F44+F47+F48+F49+F54+F58+F62+F55+F50+F39+F35+F63+F67+F68+F69+F72+F73+F76+F93+F80</f>
        <v>1085186.06</v>
      </c>
      <c r="G115" s="38">
        <f>G17+G18+G19+G27+G28+G29+G33+G34+G38+G42+G43+G44+G47+G48+G49+G54+G58+G62+G55+G50+G39+G35+G63+G67+G68+G69+G72+G73+G76+G93+G80</f>
        <v>40452.300000000003</v>
      </c>
      <c r="H115" s="38">
        <f>F115+G115</f>
        <v>1125638.3600000001</v>
      </c>
    </row>
    <row r="116" spans="3:8" x14ac:dyDescent="0.2">
      <c r="C116" s="2">
        <v>23</v>
      </c>
      <c r="D116" s="16" t="s">
        <v>67</v>
      </c>
      <c r="F116" s="38">
        <f>F51+F64+F83+F84+F85+F86+F87+F88+F89+F95+F96+F97+F100+F101+F102+F103+F104+F77+F22+F59+F92+F94+F30</f>
        <v>774189.22</v>
      </c>
      <c r="G116" s="38">
        <f>G51+G64+G83+G84+G85+G86+G87+G88+G89+G95+G96+G97+G100+G101+G102+G103+G104+G77+G22+G59+G92+G94+G30</f>
        <v>25925.759999999998</v>
      </c>
      <c r="H116" s="38">
        <f>F116+G116</f>
        <v>800114.98</v>
      </c>
    </row>
    <row r="117" spans="3:8" x14ac:dyDescent="0.2">
      <c r="C117" s="2">
        <v>1</v>
      </c>
      <c r="D117" s="16" t="s">
        <v>60</v>
      </c>
      <c r="F117" s="38">
        <f>F16</f>
        <v>60100.6</v>
      </c>
      <c r="G117" s="38">
        <f>G16</f>
        <v>8585.7800000000007</v>
      </c>
      <c r="H117" s="38">
        <f>F117+G117</f>
        <v>68686.38</v>
      </c>
    </row>
    <row r="118" spans="3:8" x14ac:dyDescent="0.2">
      <c r="H118" s="23"/>
    </row>
    <row r="119" spans="3:8" x14ac:dyDescent="0.2">
      <c r="H119" s="38"/>
    </row>
    <row r="120" spans="3:8" x14ac:dyDescent="0.2">
      <c r="H120" s="39">
        <f>H115+H116+H117</f>
        <v>1994439.7200000002</v>
      </c>
    </row>
    <row r="121" spans="3:8" x14ac:dyDescent="0.2">
      <c r="H121" s="39"/>
    </row>
    <row r="122" spans="3:8" x14ac:dyDescent="0.2">
      <c r="H122" s="39"/>
    </row>
  </sheetData>
  <mergeCells count="1">
    <mergeCell ref="K95:K96"/>
  </mergeCells>
  <printOptions horizontalCentered="1"/>
  <pageMargins left="0.70866141732283472" right="0.70866141732283472" top="0.55118110236220474" bottom="0.55118110236220474" header="0.31496062992125984" footer="0.31496062992125984"/>
  <pageSetup paperSize="9" scale="4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bbe3a3b-e8e0-4c60-85a0-914a76045c4b">
      <Terms xmlns="http://schemas.microsoft.com/office/infopath/2007/PartnerControls"/>
    </lcf76f155ced4ddcb4097134ff3c332f>
    <MediaLengthInSeconds xmlns="8bbe3a3b-e8e0-4c60-85a0-914a76045c4b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B26B4F77A253745BEB532A475AA1404" ma:contentTypeVersion="15" ma:contentTypeDescription="Crea un document nou" ma:contentTypeScope="" ma:versionID="00fb4844daa5ac8f436b37597357ced0">
  <xsd:schema xmlns:xsd="http://www.w3.org/2001/XMLSchema" xmlns:xs="http://www.w3.org/2001/XMLSchema" xmlns:p="http://schemas.microsoft.com/office/2006/metadata/properties" xmlns:ns2="8bbe3a3b-e8e0-4c60-85a0-914a76045c4b" xmlns:ns3="977d640c-2baf-417a-bfef-cea2a0cd824b" targetNamespace="http://schemas.microsoft.com/office/2006/metadata/properties" ma:root="true" ma:fieldsID="6e7a84bd30eae1d4671e9404d9d36531" ns2:_="" ns3:_="">
    <xsd:import namespace="8bbe3a3b-e8e0-4c60-85a0-914a76045c4b"/>
    <xsd:import namespace="977d640c-2baf-417a-bfef-cea2a0cd824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be3a3b-e8e0-4c60-85a0-914a76045c4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Etiquetes de la imatge" ma:readOnly="false" ma:fieldId="{5cf76f15-5ced-4ddc-b409-7134ff3c332f}" ma:taxonomyMulti="true" ma:sspId="34c01127-bdf0-454e-9077-a20ba63b60e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7d640c-2baf-417a-bfef-cea2a0cd824b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Compartit amb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'ha compartit amb detal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us de contingut"/>
        <xsd:element ref="dc:title" minOccurs="0" maxOccurs="1" ma:index="4" ma:displayName="Títo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3C0A65F-0F7A-462F-928E-DA17888529A3}">
  <ds:schemaRefs>
    <ds:schemaRef ds:uri="http://schemas.microsoft.com/office/2006/metadata/properties"/>
    <ds:schemaRef ds:uri="http://schemas.microsoft.com/office/infopath/2007/PartnerControls"/>
    <ds:schemaRef ds:uri="8bbe3a3b-e8e0-4c60-85a0-914a76045c4b"/>
  </ds:schemaRefs>
</ds:datastoreItem>
</file>

<file path=customXml/itemProps2.xml><?xml version="1.0" encoding="utf-8"?>
<ds:datastoreItem xmlns:ds="http://schemas.openxmlformats.org/officeDocument/2006/customXml" ds:itemID="{5DE96010-964C-43E1-99D0-906E1D64176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be3a3b-e8e0-4c60-85a0-914a76045c4b"/>
    <ds:schemaRef ds:uri="977d640c-2baf-417a-bfef-cea2a0cd824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1D96039-F5D5-4261-835A-41A7E03BCE3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Fulls de càlcul</vt:lpstr>
      </vt:variant>
      <vt:variant>
        <vt:i4>1</vt:i4>
      </vt:variant>
    </vt:vector>
  </HeadingPairs>
  <TitlesOfParts>
    <vt:vector size="1" baseType="lpstr">
      <vt:lpstr>RLlT 2023 (PressInicial)</vt:lpstr>
    </vt:vector>
  </TitlesOfParts>
  <Company>Area Metropolitana de Barcelona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ict_domingo</dc:creator>
  <cp:lastModifiedBy>María Reyes Ramírez Gómez</cp:lastModifiedBy>
  <cp:lastPrinted>2020-07-27T15:21:26Z</cp:lastPrinted>
  <dcterms:created xsi:type="dcterms:W3CDTF">2006-01-26T12:17:21Z</dcterms:created>
  <dcterms:modified xsi:type="dcterms:W3CDTF">2023-03-20T12:09:11Z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0x010100FB26B4F77A253745BEB532A475AA1404</vt:lpwstr>
  </property>
  <property fmtid="{D5CDD505-2E9C-101B-9397-08002B2CF9AE}" pid="3" name="MediaServiceImageTags">
    <vt:lpwstr/>
  </property>
</Properties>
</file>